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storres\Documents\2024\Actualización\"/>
    </mc:Choice>
  </mc:AlternateContent>
  <xr:revisionPtr revIDLastSave="0" documentId="13_ncr:1_{5B4B7232-5B1B-42DD-8852-714A155DEC30}" xr6:coauthVersionLast="47" xr6:coauthVersionMax="47" xr10:uidLastSave="{00000000-0000-0000-0000-000000000000}"/>
  <bookViews>
    <workbookView xWindow="-110" yWindow="-110" windowWidth="19420" windowHeight="10420" firstSheet="1" activeTab="1" xr2:uid="{00000000-000D-0000-FFFF-FFFF00000000}"/>
  </bookViews>
  <sheets>
    <sheet name="REGIONAL" sheetId="9" state="hidden" r:id="rId1"/>
    <sheet name="MR Estrategicos 10x10 CC" sheetId="13" r:id="rId2"/>
    <sheet name="matriz RE" sheetId="15" r:id="rId3"/>
    <sheet name="Sheet2" sheetId="2" state="hidden" r:id="rId4"/>
    <sheet name="Sheet3" sheetId="3" state="hidden" r:id="rId5"/>
  </sheets>
  <definedNames>
    <definedName name="_xlnm._FilterDatabase" localSheetId="1" hidden="1">'MR Estrategicos 10x10 CC'!$O$25:$T$46</definedName>
    <definedName name="_xlnm.Print_Area" localSheetId="1">'MR Estrategicos 10x10 CC'!$A$9:$S$20</definedName>
    <definedName name="_xlnm.Print_Area" localSheetId="0">REGIONAL!$A$1:$T$19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3" l="1"/>
  <c r="O10" i="13"/>
  <c r="P10" i="13"/>
  <c r="Q10" i="13"/>
  <c r="R10" i="13"/>
  <c r="O11" i="13"/>
  <c r="P11" i="13"/>
  <c r="Q11" i="13"/>
  <c r="R11" i="13"/>
  <c r="O12" i="13"/>
  <c r="P12" i="13"/>
  <c r="Q12" i="13"/>
  <c r="R12" i="13"/>
  <c r="O13" i="13"/>
  <c r="P13" i="13"/>
  <c r="Q13" i="13"/>
  <c r="R13" i="13"/>
  <c r="O14" i="13"/>
  <c r="P14" i="13"/>
  <c r="Q14" i="13"/>
  <c r="R14" i="13"/>
  <c r="O15" i="13"/>
  <c r="P15" i="13"/>
  <c r="Q15" i="13"/>
  <c r="R15" i="13"/>
  <c r="O16" i="13"/>
  <c r="P16" i="13"/>
  <c r="Q16" i="13"/>
  <c r="R16" i="13"/>
  <c r="O17" i="13"/>
  <c r="P17" i="13"/>
  <c r="Q17" i="13"/>
  <c r="R17" i="13"/>
  <c r="O18" i="13"/>
  <c r="P18" i="13"/>
  <c r="Q18" i="13"/>
  <c r="R18" i="13"/>
  <c r="T10" i="13" l="1"/>
  <c r="S10" i="13"/>
  <c r="T19" i="13" l="1"/>
  <c r="S19" i="13"/>
  <c r="R19" i="13"/>
  <c r="Q19" i="13"/>
  <c r="P19" i="13"/>
  <c r="O19" i="13"/>
  <c r="T18" i="13"/>
  <c r="S18" i="13"/>
  <c r="T17" i="13"/>
  <c r="S17" i="13"/>
  <c r="T16" i="13"/>
  <c r="S16" i="13"/>
  <c r="T15" i="13"/>
  <c r="S15" i="13"/>
  <c r="T14" i="13"/>
  <c r="S14" i="13"/>
  <c r="T13" i="13"/>
  <c r="S13" i="13"/>
  <c r="T12" i="13"/>
  <c r="S12" i="13"/>
  <c r="T11" i="13"/>
  <c r="S11" i="13"/>
  <c r="N27" i="13" l="1"/>
  <c r="N11" i="13" s="1"/>
  <c r="N28" i="13" l="1"/>
  <c r="N12" i="13" s="1"/>
  <c r="Q31" i="9"/>
  <c r="Q28" i="9"/>
  <c r="Q25" i="9"/>
  <c r="Q36" i="9"/>
  <c r="Q35" i="9"/>
  <c r="Q24" i="9"/>
  <c r="Q40" i="9"/>
  <c r="Q39" i="9"/>
  <c r="Q38" i="9"/>
  <c r="Q37" i="9"/>
  <c r="Q29" i="9"/>
  <c r="Q34" i="9"/>
  <c r="Q33" i="9"/>
  <c r="Q32" i="9"/>
  <c r="Q30" i="9"/>
  <c r="Q41" i="9"/>
  <c r="Q42" i="9"/>
  <c r="Q27" i="9"/>
  <c r="Q26" i="9"/>
  <c r="Q23" i="9"/>
  <c r="N23" i="9"/>
  <c r="N24" i="9" s="1"/>
  <c r="N25" i="9" s="1"/>
  <c r="N26" i="9" s="1"/>
  <c r="N27" i="9" s="1"/>
  <c r="N28" i="9" s="1"/>
  <c r="N29" i="9" s="1"/>
  <c r="N30" i="9" s="1"/>
  <c r="N31" i="9" s="1"/>
  <c r="N32" i="9" s="1"/>
  <c r="N33" i="9" s="1"/>
  <c r="N34" i="9" s="1"/>
  <c r="N35" i="9" s="1"/>
  <c r="N36" i="9" s="1"/>
  <c r="N37" i="9" s="1"/>
  <c r="N38" i="9" s="1"/>
  <c r="N39" i="9" s="1"/>
  <c r="Q22" i="9"/>
  <c r="N7" i="9"/>
  <c r="N8" i="9" s="1"/>
  <c r="N9" i="9" s="1"/>
  <c r="N10" i="9" s="1"/>
  <c r="N11" i="9" s="1"/>
  <c r="N12" i="9" s="1"/>
  <c r="N13" i="9" s="1"/>
  <c r="N14" i="9" s="1"/>
  <c r="N15" i="9" s="1"/>
  <c r="E11" i="2"/>
  <c r="E10" i="2"/>
  <c r="E9" i="2"/>
  <c r="E8" i="2"/>
  <c r="E7" i="2"/>
  <c r="E6" i="2"/>
  <c r="E5" i="2"/>
  <c r="E4" i="2"/>
  <c r="E3" i="2"/>
  <c r="E2" i="2"/>
  <c r="N29" i="13" l="1"/>
  <c r="N13" i="13" s="1"/>
  <c r="N30" i="13" l="1"/>
  <c r="N14" i="13" s="1"/>
  <c r="N31" i="13" l="1"/>
  <c r="N15" i="13" s="1"/>
  <c r="N32" i="13" l="1"/>
  <c r="N16" i="13" s="1"/>
  <c r="N33" i="13" l="1"/>
  <c r="N17" i="13" s="1"/>
  <c r="N34" i="13" l="1"/>
  <c r="N18" i="13" s="1"/>
  <c r="N46" i="13"/>
  <c r="N35" i="13" l="1"/>
  <c r="N19" i="13" l="1"/>
  <c r="N36" i="13"/>
  <c r="N37" i="13" s="1"/>
  <c r="N38" i="13" l="1"/>
  <c r="N39" i="13" s="1"/>
  <c r="N40" i="13" s="1"/>
  <c r="N41" i="13" s="1"/>
  <c r="N47" i="13"/>
  <c r="N48" i="13" s="1"/>
</calcChain>
</file>

<file path=xl/sharedStrings.xml><?xml version="1.0" encoding="utf-8"?>
<sst xmlns="http://schemas.openxmlformats.org/spreadsheetml/2006/main" count="195" uniqueCount="139">
  <si>
    <t>Probability</t>
  </si>
  <si>
    <t>Severity</t>
  </si>
  <si>
    <t>No</t>
  </si>
  <si>
    <t>Risk Description</t>
  </si>
  <si>
    <t>Risk Mitigating Action</t>
  </si>
  <si>
    <t>Rating</t>
  </si>
  <si>
    <t>CERRO CORONA</t>
  </si>
  <si>
    <t xml:space="preserve">Government instability </t>
  </si>
  <si>
    <t>P</t>
  </si>
  <si>
    <t>S</t>
  </si>
  <si>
    <t>Restriction to raise tailings above the Tomas Spring level</t>
  </si>
  <si>
    <t>P - Probability</t>
  </si>
  <si>
    <t>S - Severity</t>
  </si>
  <si>
    <t>-SMCG to negotiate with forming Union. GF will Follow up &amp; support close.</t>
  </si>
  <si>
    <t>SMCG Union - labour conflicts</t>
  </si>
  <si>
    <t>-Lobby / Dialogue with authorities
-Active participation at SNMPE and Chambers of Commerce</t>
  </si>
  <si>
    <t>Increase in regulatory scrutiny/ EIA</t>
  </si>
  <si>
    <t>Labor legislation / Loss of outsourcing</t>
  </si>
  <si>
    <t>La Hierba Land Acquisition - potential restriction to build LVUs</t>
  </si>
  <si>
    <t>Talent Retention</t>
  </si>
  <si>
    <t>Erosion of Free Cash Flow (price/cost variability)</t>
  </si>
  <si>
    <t>- Comply with commitments
- Anticipate potential Conga conflicts / Contingency plan
- Monitor key stakeholders and clear communications with stakeholders</t>
  </si>
  <si>
    <t>- Constant monitoring and strict compliance with regulations
- Follow up and dispute sanctioning processes with regulator</t>
  </si>
  <si>
    <t>- Implement robust talent management and retention programs</t>
  </si>
  <si>
    <t xml:space="preserve">- Monitor changes in labor legislation
- Dialogue and strong lobby with Central government </t>
  </si>
  <si>
    <t>- Ensure delivery of Production Plan
- Strict cost containment plan
- Closely monitor capital projects</t>
  </si>
  <si>
    <t>Social conflicts/blockades - Conga crisis</t>
  </si>
  <si>
    <t>- Acquire posesion land and houses in the area
- Monitor potential seepage</t>
  </si>
  <si>
    <t>- Tomas reservoir / social license with Manuel Vasquez Association
- VIRA VIRA reservoir &amp; Develop Wing Dam</t>
  </si>
  <si>
    <t>Appropiate Waste Storaging areas</t>
  </si>
  <si>
    <t>-Identify appropiate land for waste storage purpose.
-Acquire and prepare placement areas.</t>
  </si>
  <si>
    <t>- Tomas reservoir / social license with Manuel Vasquez Association
- Design, permitting and construction of Tomas Wing Dam (TWD)                                          - Vira Vira reservoir development</t>
  </si>
  <si>
    <t xml:space="preserve">Government / Political instability </t>
  </si>
  <si>
    <t>Erosion of Free Cash Flow (price volatility/cost inflation/decreasing grades)</t>
  </si>
  <si>
    <t>- Timely respond to all information requests.                                                                                     - Develop defense strategy.                                                                                                         - Tax planning to avoid future contingencies</t>
  </si>
  <si>
    <t>Delivery / Execution of Growth Projects</t>
  </si>
  <si>
    <t>- Monitor progress against schedule.                                                                                     - Ensure availability of equipment and required construction material.</t>
  </si>
  <si>
    <t>- Permanent review of controls and security systems.                                                        - Permanent monitoring of road from Cajamarca to the port.                                           - Systematic audit to TRC standards.</t>
  </si>
  <si>
    <t>F/X losses - Balance Sheet impact</t>
  </si>
  <si>
    <t>- Review F/X exposure and implement measures to reduce it</t>
  </si>
  <si>
    <t>ASSESSMENT: CERRO CORONA Q2 2012 RISK REGISTER</t>
  </si>
  <si>
    <t>Stringent Tax Legislation/Regulation</t>
  </si>
  <si>
    <t>- Review and develop sequencing and scheduling of projects.                                            - Anticipate overlaps and interferences.                                                                                         - Review Project Execution Plans - integrate oxides and sulphides</t>
  </si>
  <si>
    <t>Delivery / Execution of Sulfide Plant Expansion and Oxides Projects</t>
  </si>
  <si>
    <t>- Ensure remediation of damaged houses by SENCICO.                                               - Work closely with government authorities</t>
  </si>
  <si>
    <t>- Monitor discharge points.                                                                                                                       - Ensure compliance with TSF and blankets design; MPL &amp; ECAs</t>
  </si>
  <si>
    <t>- Acquire posesion land and houses in the La Hierba area
- Monitor potential seepage                                                                                                                 - Acquire buffer areas</t>
  </si>
  <si>
    <t xml:space="preserve">- Ore flow reconciliation action plan                                                                                          - GTS team audit of models / technical support                                                                                                                                        </t>
  </si>
  <si>
    <t>- Review and develop sequencing and scheduling of projects at CC                                    - Chucapaca Value Engineering / exploration campaign                                                   - Salares Norte: exploration campaign + water rights</t>
  </si>
  <si>
    <t>- Lobby / Dialogue with authorities.
- Active participation at SNMPE and Chambers of Commerce.</t>
  </si>
  <si>
    <t>- Comply with commitments
- Anticipate potential Conga conflicts / Contingency plan
- Monitor key stakeholders and clear communications with stakeholdes</t>
  </si>
  <si>
    <t>Social conflicts/blockades (mining industry)</t>
  </si>
  <si>
    <t>- Identify appropiate land for waste storage
- Acquire and prepare placement areas</t>
  </si>
  <si>
    <t>Secure LOM waste storage capacity at CC</t>
  </si>
  <si>
    <t>Water management / manage perceptions of communities</t>
  </si>
  <si>
    <t>- Implement water communication program for communities                                               - Full compliance with EIA and water permits + regulation/standards</t>
  </si>
  <si>
    <t>Potential blasting restrictions at CC</t>
  </si>
  <si>
    <t>Tax contingencies ($30M potential) at GFLC</t>
  </si>
  <si>
    <t>Environmental / ARD seepage risks at CC</t>
  </si>
  <si>
    <t>Delays in construction of the TSF/UCB/blankets at CC</t>
  </si>
  <si>
    <t>Land Acquisition - potential restriction to build LVUs and for future growth at CC</t>
  </si>
  <si>
    <t>MRM Reconciliation Issues (potential reduction of LOM) at CC</t>
  </si>
  <si>
    <t>Union / Labour conflicts</t>
  </si>
  <si>
    <t xml:space="preserve">- GF to follow up labour union agreements                                                                            </t>
  </si>
  <si>
    <t>Concentrate Theft at CC</t>
  </si>
  <si>
    <t>Secure LOM tailings storage capacity at CC</t>
  </si>
  <si>
    <t>- Constant monitoring and strict compliance with regulations
- Lobby authorities in Peru and Chile to shape permitting process</t>
  </si>
  <si>
    <t>Increase in regulatory scrutiny / delays in permitting (Peru / Chile)</t>
  </si>
  <si>
    <t>- Lobby with SNMPE                                                                                                                                - Detailed analysis of potential impact of new regime for GF</t>
  </si>
  <si>
    <t>Henry Rojas</t>
  </si>
  <si>
    <t>Edwin Zegarra</t>
  </si>
  <si>
    <t>Fabio Escobar</t>
  </si>
  <si>
    <t>Rafael Caballero</t>
  </si>
  <si>
    <t>Ines Nuñovero</t>
  </si>
  <si>
    <t>Increase of taxes in mining due to Peru´s Fiscal , economic and social context, added to the promises made during the election campaign. Other regulatory proposals against mining  continue to be a risk</t>
  </si>
  <si>
    <t>Strengthen the company’s participation and relationship with the sector’s trade union (SNMPE)
Prepare a coordinated plan with the SMPE to facilitate the defense against potential regulatory risks
Propose a pro-active strategy of reforms, not just a reactive strategy
Strengthen the public relations strategy that showcases mining as a key element for Peru´s economy</t>
  </si>
  <si>
    <t>Potential increase of COVID - 19 Pandemic cases due to new variants and failure of upcoming government to contain the virus.</t>
  </si>
  <si>
    <t>Domingo Drago</t>
  </si>
  <si>
    <t>Owner</t>
  </si>
  <si>
    <t>Action Plan</t>
  </si>
  <si>
    <t>Impact</t>
  </si>
  <si>
    <t>Jose Ishikawa</t>
  </si>
  <si>
    <t>Jorge Luis Garcia</t>
  </si>
  <si>
    <t>* Impossibility to extend LoM to 2030 (current approved LoM is up to 2025)</t>
  </si>
  <si>
    <t xml:space="preserve">Road blockades (external and internal)
Stoppage of operation activities </t>
  </si>
  <si>
    <t>Operating without permits exposes GFLC to the risk of fines and/or downtimes.</t>
  </si>
  <si>
    <t>As of February, an additional cost of US$ 8M has been projected for 2022 year, using current prices.</t>
  </si>
  <si>
    <t>Systems and information being compromised can affect the normal Operation and Reputation of GF</t>
  </si>
  <si>
    <t xml:space="preserve">All mitigating actions has been completed:
* Antimalware tool running on every laptop, desktop and server
* Network analyticsto to detec any suspicious activity.
* Secure Internet access banning risky web sites.
* VPN remote access with double factor authentication 
* Security Case managament  practice 
* Back up and Replication Strategy </t>
  </si>
  <si>
    <t>Disruption in mine operations due to reduction in blasting capacity</t>
  </si>
  <si>
    <t>Delays in permit management.
Changes or increase in sanctions' regulations, environmental standards, supervision's criteria, etc that increase operational costs.</t>
  </si>
  <si>
    <t>Tax increase to the mining sector.
Potential changes in the "social licence" regulation.
Implementation of the "land use planning" framework.</t>
  </si>
  <si>
    <t>Changes in the regulatory framework that affect compliance with the mining plan for ore extracted from the PIT according to LOM 2030 (legal requirements, permitting, schedule, administrative sanctioning processes in case of breaches, etc)</t>
  </si>
  <si>
    <t>New regulation on the Outsourcing of Services: Legal prohibition of entrusting GF's nuclear activities to a third party company.</t>
  </si>
  <si>
    <t xml:space="preserve">
Incorporation to the Gold Fields (GF) payroll of all the workers of contractor companies that provide services in Cerro Corona in activities that qualify as nuclear GF (core business according to new criteria of the national regulation).</t>
  </si>
  <si>
    <t>Various impact scenarios have been evaluated and designed based on the associated risk fronts: economic, legal, social, NPV, reputational, union, operational (stoppages), in order to ensure that the one that best mitigates the identified risks is chosen.</t>
  </si>
  <si>
    <t>High morbidity and high absence of workers in the mine. Loss of man-hours work/production. Sanitary uncertainty in the workers who attend the mine. Fear of workers for infecting their families. Potential increase in mortality.</t>
  </si>
  <si>
    <t>Delay of the authority in the granting and/or renewal of licenses and permits, due to the high turnover of officials and unqualified personnel, in the institutions that approve the permits.</t>
  </si>
  <si>
    <t>Mine Recovery Plan .                               
Protocols &amp; facilities implemented
 Vaccination of all workers with a booster dose. External advice from expert doctors. Early detection of suspected cases with PCR / Antigen Test. Permanent surveillance of the sanitary protocol to enter, during stay and to leave the mine. Early primary medical care of positive cases of workers and family members.</t>
  </si>
  <si>
    <t>Stopping the production process</t>
  </si>
  <si>
    <t>Shortage of strategic supplies - explosives due to global logistics crisis and conflict in Europe.</t>
  </si>
  <si>
    <t xml:space="preserve">Antimalware tool running on every laptop, desktop and server.
Network analyticsto to detec any suspicious activity.
Secure Internet access banning risky web sites.
VPN remote access with double factor authentication .
Security Case managament  practice. 
Back up and Replication Strategy. </t>
  </si>
  <si>
    <t xml:space="preserve">Initiation of legal actions that question the validity and applicability of the new regulation for being contrary to the Law of Outsourcing and Constitution of Peru, and prevent the incorporation of headcount of contractors.
Contractual delimitation of services provided by contractors that could qualify as nuclear activities to limit the potential headcount that could be included in the GF form.
General review of efficiencies in headcount of contractors to reduce the potential risks of incorporation to the GF payroll. Evaluate services that can be provided outside of Cerro Corona (avoid displacement of personnel).
Communicational strategy to mitigate social, labor and union claims, with special emphasis on community workers.
</t>
  </si>
  <si>
    <t>Shortages of drinkable water for the Cerro Corona camp  and community due to delayed relocation of the Coymolache treatment plant and delayed arrival of components for the pre-treatment system.</t>
  </si>
  <si>
    <t>Look for options to shorten the acquisition and installation time of pre-treatment equipment to start its operation as planned by Engineering and Construction.
Supply of water by cisterns from the area of Cobro to the Definitive PTAP.
Water rationalization campaign in the camp.</t>
  </si>
  <si>
    <t xml:space="preserve">Potential increase of risk related to fire detection </t>
  </si>
  <si>
    <t>Siemmens fire Detection System is in End Of Life.
Electronic cards are difficult to replace.
Inability Of firmawre updates to resolve bugs and keep optimal System calibration</t>
  </si>
  <si>
    <t>Loss of visual control based CCTV around  concentrate chain transportation</t>
  </si>
  <si>
    <t xml:space="preserve">Axis CCTV system is in End of Life.
Recording system is out of support
Inability Of firmawre updates on cameras
 </t>
  </si>
  <si>
    <t>Loss of talent by LOM from the mine and external options.</t>
  </si>
  <si>
    <t xml:space="preserve">Cost increased due to world wide inflation mainly diesel price and potential additional cost derivated from "El Niño" phenomenom. </t>
  </si>
  <si>
    <t xml:space="preserve">Optimization of main mine activitities such as: hauling distances, explosives consumption among others.
Review of all contracts scope, mainly which expires.
Prioritization of consultants and services.
Limitation of travels and expenses.
Frequent monitoring of commotitties prices impact.
Approval of unbudget activities only if are been offset. </t>
  </si>
  <si>
    <t>Identification of key personnel, mapping of contribution and potential.                                                                                                                                                                                                                                                                                                                                                                                                     Retention proposals.</t>
  </si>
  <si>
    <t>Long term contract renewed with Orica, sourcing of base nitrate moved away from Russia.                                                                                                                                                                 In-country stock level by vendor increased to 90 days.                                                                                                                                                                                                                 Continuous monitoring with Orica for early detection of potential supply issues.</t>
  </si>
  <si>
    <t>Cyber attack.</t>
  </si>
  <si>
    <t>Work stoppage due to the process of progressive separation of workers from contractors, especially MUR WY, due to the progressive reduction of mining work and reduction of services of contracting companies in general in Cerro Corona.</t>
  </si>
  <si>
    <t>EIA 9 and operational permits disapproval caused by social, political and regulatory context in Peru (applicability of the Supreme Decree that approves the Regulation of Law No. 31211, Law that provides for the adaptation of transportation and final disposal of tailings to companies that carry out mining-metallurgy activities.) making impossible to extend LoM to 2030 .</t>
  </si>
  <si>
    <t>Julio Torres</t>
  </si>
  <si>
    <t>ASSESSMENT: CERRO CORONA Q4 2023 STRATEGYC RISK REGISTER</t>
  </si>
  <si>
    <t xml:space="preserve">Continuous engagement with regulators that will evaluate EIA 9.                                                                                                                                                                                                                 Development and application of social and communication strategy with key stakeholders.
Stakeholders monitoring . 
Continuous coordination between GF team.
Strict quality control of EIA to reduce observations.
Internal and external communications plan.
Application of the new legislation in Peru D.S.N° 006-2023-MINAM to request that the regulator applies the previous legal framework for EIA.
</t>
  </si>
  <si>
    <t>Monitoring and control of the Licenses and Permits table.                                                                                                                                                                                                                                                                                                Management and permanent review of the operational permits schedule.                                                                                                                                                                                                                                                             Permanent contact with the operational areas.                                                                                                                                                                                                                                                                                                                                  Constant interaction with the authority before and during the processing of the permit.</t>
  </si>
  <si>
    <t>Keep timely meetings with authorities and communities.                                                                                                                                                                                                                                                                                                               Special contact must be kept with their Dialogue and Social Management Bureau to track social conflicts within Cerro Corona area.
Monitor regulatory changes from the Executive Branch, as well as from Congress through the Chamber of Mines.</t>
  </si>
  <si>
    <t>Material Failure in the Open Pit.</t>
  </si>
  <si>
    <t>4,5,6</t>
  </si>
  <si>
    <t xml:space="preserve">Considerable increase in expectations and requests for services, labor and social project opportunities by the populations of the Area of Direct Influence, due to the process of closing the operation (work fronts) could trigger protests, blockades and paralyze the mining operation and  intrusion / invasion in our property.
</t>
  </si>
  <si>
    <t>* Permanent meetings with leaders and stakeholders of the Hualgayoc district and communities/ hamlets in the Area of Direct Influence to inform, socialize, raise awareness and monitor their expectations.
* Manage and implement new opportunities (business and labor) on the different fronts of the operation.     
* Dissemination with the authorities of the surrounding populations explaining the activities of the mine closure process.
* Manage and implement projects through the multi-stakeholder strategy at different levels of government (local, regional and national).                                                                          * Before a protest must be in the mine legal, social and security team together.</t>
  </si>
  <si>
    <t>*The planned production of the plan should include these risks each month.                                                                                                                                                                                               *Conduct weekly inspection of team leaders and implement operational control.                                                                                                                                                                                *Continuous monitoring with radars.</t>
  </si>
  <si>
    <t xml:space="preserve">Daniel Roca/Luis Villegas/Julio Torres </t>
  </si>
  <si>
    <t xml:space="preserve">*Review of essential positions.
*Each critical area must develop a contingency plan.
*Maintain active communication with contractor management.                                                                                                                                                                                                                                      *The MUR administration must implement a workers' exit plan </t>
  </si>
  <si>
    <t xml:space="preserve">* Competence of geotechnical personnel. * Specialized technical area.  * QA/QC.
* Geotechnical monitoring instruments: (Radar, Robotic Station, Extensometers, Piezometers, Clinometers).  * SOP Analysis (Care of slopes due to blasting).
* Pre- and post-blasting checklist.   * Drain control superficial / underground.   * Controlled blasting (Pre-split).
*  Design review by external consultant. * Equipment calibration. * Competence of Perforation and Blasting personnel and supervision.
* Instrumentation.  * Specific study of pit/dam earthquakes.  * Ensure the reliability of the Network (Communications System).
* Hydrological monitoring (pluviometer)   * Emergency Response Plan.
* Evacuation Plan due to Geotechnical Alert or Earthquake in Mine Operations. * Safety signage and walls.
</t>
  </si>
  <si>
    <t>Illegal mining activity increases considerably in Hualgayoc, which generates a climate of insecurity and limits the growth of potential projects</t>
  </si>
  <si>
    <t>Close coordination with local, regional and national authorities
Continuity of the inter-institutional cooperation agreement with the National Police
Promote and manage interdiction in risk areas
Permanent monitoring of the situation in the Area of ​​influence.
Support for Projects in the area of ​​influence and Monitoring of information before and during potential Projects
Human Rights Action Plan.</t>
  </si>
  <si>
    <t>Antonio Rios Pita
Alvaro Arce</t>
  </si>
  <si>
    <t>Production losses due to unstability in the pit and interaction phases in mining activities (conditions: end of mine life, pit bottom and heavy rains).</t>
  </si>
  <si>
    <t>U.E.A. CAROLINA I
CERRO CORONA</t>
  </si>
  <si>
    <r>
      <t xml:space="preserve">Versión: </t>
    </r>
    <r>
      <rPr>
        <sz val="12"/>
        <rFont val="Arial"/>
        <family val="2"/>
      </rPr>
      <t>01</t>
    </r>
  </si>
  <si>
    <t>REGISTRO DE RIESGO ESTRATÉGICO</t>
  </si>
  <si>
    <r>
      <t xml:space="preserve">Código: </t>
    </r>
    <r>
      <rPr>
        <sz val="12"/>
        <rFont val="Arial"/>
        <family val="2"/>
      </rPr>
      <t>SSYMA-P02.18-F01</t>
    </r>
  </si>
  <si>
    <t>Fecha de aprob.:  06/08/2024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</si>
</sst>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color indexed="8"/>
      <name val="Arial"/>
      <family val="2"/>
    </font>
    <font>
      <b/>
      <sz val="11"/>
      <color theme="0"/>
      <name val="Calibri"/>
      <family val="2"/>
      <scheme val="minor"/>
    </font>
    <font>
      <b/>
      <sz val="11"/>
      <color theme="1"/>
      <name val="Calibri"/>
      <family val="2"/>
      <scheme val="minor"/>
    </font>
    <font>
      <sz val="11.5"/>
      <color theme="1"/>
      <name val="Calibri"/>
      <family val="2"/>
      <scheme val="minor"/>
    </font>
    <font>
      <b/>
      <sz val="13"/>
      <color theme="0"/>
      <name val="Calibri"/>
      <family val="2"/>
      <scheme val="minor"/>
    </font>
    <font>
      <b/>
      <sz val="13"/>
      <color theme="1"/>
      <name val="Calibri"/>
      <family val="2"/>
      <scheme val="minor"/>
    </font>
    <font>
      <sz val="13"/>
      <color theme="1"/>
      <name val="Calibri"/>
      <family val="2"/>
      <scheme val="minor"/>
    </font>
    <font>
      <sz val="12"/>
      <color theme="1"/>
      <name val="Calibri"/>
      <family val="2"/>
      <scheme val="minor"/>
    </font>
    <font>
      <sz val="11"/>
      <color theme="0"/>
      <name val="Calibri"/>
      <family val="2"/>
      <scheme val="minor"/>
    </font>
    <font>
      <sz val="12"/>
      <name val="Calibri"/>
      <family val="2"/>
      <scheme val="minor"/>
    </font>
    <font>
      <sz val="14"/>
      <color theme="0"/>
      <name val="Calibri"/>
      <family val="2"/>
      <scheme val="minor"/>
    </font>
    <font>
      <b/>
      <sz val="11"/>
      <name val="Calibri"/>
      <family val="2"/>
      <scheme val="minor"/>
    </font>
    <font>
      <b/>
      <sz val="14"/>
      <color theme="0"/>
      <name val="Calibri"/>
      <family val="2"/>
      <scheme val="minor"/>
    </font>
    <font>
      <b/>
      <sz val="14"/>
      <name val="Calibri"/>
      <family val="2"/>
      <scheme val="minor"/>
    </font>
    <font>
      <sz val="14"/>
      <color theme="1"/>
      <name val="Calibri"/>
      <family val="2"/>
      <scheme val="minor"/>
    </font>
    <font>
      <sz val="18"/>
      <color theme="1"/>
      <name val="Calibri"/>
      <family val="2"/>
      <scheme val="minor"/>
    </font>
    <font>
      <sz val="19"/>
      <color theme="1"/>
      <name val="Calibri"/>
      <family val="2"/>
      <scheme val="minor"/>
    </font>
    <font>
      <sz val="11"/>
      <color rgb="FFFF0000"/>
      <name val="Calibri"/>
      <family val="2"/>
      <scheme val="minor"/>
    </font>
    <font>
      <sz val="12"/>
      <color rgb="FFFF0000"/>
      <name val="Calibri"/>
      <family val="2"/>
      <scheme val="minor"/>
    </font>
    <font>
      <b/>
      <sz val="10"/>
      <name val="Arial"/>
      <family val="2"/>
    </font>
    <font>
      <b/>
      <sz val="14"/>
      <name val="Arial"/>
      <family val="2"/>
    </font>
    <font>
      <b/>
      <sz val="12"/>
      <name val="Arial"/>
      <family val="2"/>
    </font>
    <font>
      <sz val="12"/>
      <name val="Arial"/>
      <family val="2"/>
    </font>
  </fonts>
  <fills count="12">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rgb="FFFF9900"/>
        <bgColor indexed="64"/>
      </patternFill>
    </fill>
    <fill>
      <patternFill patternType="solid">
        <fgColor rgb="FFFFFF00"/>
        <bgColor indexed="64"/>
      </patternFill>
    </fill>
    <fill>
      <patternFill patternType="solid">
        <fgColor theme="9" tint="-0.249977111117893"/>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s>
  <cellStyleXfs count="2">
    <xf numFmtId="0" fontId="0" fillId="0" borderId="0"/>
    <xf numFmtId="0" fontId="1" fillId="0" borderId="0"/>
  </cellStyleXfs>
  <cellXfs count="126">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2" xfId="0" applyBorder="1"/>
    <xf numFmtId="0" fontId="0" fillId="2" borderId="3" xfId="0" applyFill="1" applyBorder="1"/>
    <xf numFmtId="0" fontId="0" fillId="2" borderId="4" xfId="0" applyFill="1" applyBorder="1"/>
    <xf numFmtId="0" fontId="0" fillId="3" borderId="4" xfId="0" applyFill="1" applyBorder="1"/>
    <xf numFmtId="0" fontId="0" fillId="3" borderId="5" xfId="0" applyFill="1" applyBorder="1"/>
    <xf numFmtId="0" fontId="0" fillId="2" borderId="6" xfId="0" applyFill="1" applyBorder="1"/>
    <xf numFmtId="0" fontId="0" fillId="3" borderId="7" xfId="0" applyFill="1" applyBorder="1"/>
    <xf numFmtId="0" fontId="0" fillId="4" borderId="6" xfId="0" applyFill="1" applyBorder="1"/>
    <xf numFmtId="0" fontId="0" fillId="2" borderId="7" xfId="0" applyFill="1" applyBorder="1"/>
    <xf numFmtId="0" fontId="0" fillId="4" borderId="8" xfId="0" applyFill="1" applyBorder="1"/>
    <xf numFmtId="0" fontId="0" fillId="4" borderId="9" xfId="0" applyFill="1" applyBorder="1"/>
    <xf numFmtId="0" fontId="0" fillId="2" borderId="9" xfId="0" applyFill="1" applyBorder="1"/>
    <xf numFmtId="0" fontId="0" fillId="2" borderId="10" xfId="0" applyFill="1" applyBorder="1"/>
    <xf numFmtId="0" fontId="2" fillId="5" borderId="0" xfId="0" applyFont="1" applyFill="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0" xfId="0" applyFont="1"/>
    <xf numFmtId="0" fontId="5" fillId="5" borderId="0" xfId="0" applyFont="1" applyFill="1" applyAlignment="1">
      <alignment horizontal="left" vertical="center"/>
    </xf>
    <xf numFmtId="0" fontId="6" fillId="0" borderId="0" xfId="0" applyFont="1"/>
    <xf numFmtId="0" fontId="5" fillId="5" borderId="0" xfId="0" applyFont="1" applyFill="1" applyAlignment="1">
      <alignment horizontal="center" vertical="center"/>
    </xf>
    <xf numFmtId="0" fontId="7" fillId="0" borderId="0" xfId="0" applyFont="1"/>
    <xf numFmtId="0" fontId="0" fillId="0" borderId="0" xfId="0" applyAlignment="1">
      <alignment horizontal="center" vertical="center"/>
    </xf>
    <xf numFmtId="0" fontId="0" fillId="0" borderId="0" xfId="0" applyAlignment="1">
      <alignment horizontal="left" vertical="center" wrapText="1"/>
    </xf>
    <xf numFmtId="0" fontId="0" fillId="0" borderId="0" xfId="0" quotePrefix="1" applyAlignment="1">
      <alignment horizontal="lef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wrapText="1"/>
    </xf>
    <xf numFmtId="0" fontId="0" fillId="6" borderId="0" xfId="0" quotePrefix="1" applyFill="1" applyAlignment="1">
      <alignment horizontal="left" vertical="center" wrapText="1"/>
    </xf>
    <xf numFmtId="0" fontId="0" fillId="6" borderId="0" xfId="0" applyFill="1"/>
    <xf numFmtId="0" fontId="0" fillId="0" borderId="0" xfId="0" applyAlignment="1">
      <alignment wrapText="1"/>
    </xf>
    <xf numFmtId="0" fontId="0" fillId="7" borderId="0" xfId="0" applyFill="1" applyAlignment="1">
      <alignment horizontal="center" vertical="center"/>
    </xf>
    <xf numFmtId="0" fontId="9" fillId="7" borderId="0" xfId="0" applyFont="1" applyFill="1" applyAlignment="1">
      <alignment horizontal="center" vertical="center"/>
    </xf>
    <xf numFmtId="0" fontId="14" fillId="7" borderId="0" xfId="0" applyFont="1" applyFill="1" applyAlignment="1">
      <alignment horizontal="center" vertical="center"/>
    </xf>
    <xf numFmtId="0" fontId="13" fillId="7" borderId="0" xfId="0" applyFont="1" applyFill="1" applyAlignment="1">
      <alignment horizontal="center" vertical="center"/>
    </xf>
    <xf numFmtId="0" fontId="11" fillId="7" borderId="0" xfId="0" applyFont="1" applyFill="1" applyAlignment="1">
      <alignment horizontal="center" vertical="center"/>
    </xf>
    <xf numFmtId="0" fontId="2" fillId="7" borderId="0" xfId="0" applyFont="1" applyFill="1" applyAlignment="1">
      <alignment horizontal="center" vertical="center"/>
    </xf>
    <xf numFmtId="0" fontId="12" fillId="7" borderId="0" xfId="0" applyFont="1" applyFill="1" applyAlignment="1">
      <alignment horizontal="center" vertical="center"/>
    </xf>
    <xf numFmtId="0" fontId="0" fillId="7" borderId="0" xfId="0" applyFill="1"/>
    <xf numFmtId="0" fontId="0" fillId="7" borderId="0" xfId="0" applyFill="1" applyAlignment="1">
      <alignment horizontal="center"/>
    </xf>
    <xf numFmtId="0" fontId="0" fillId="0" borderId="0" xfId="0" applyAlignment="1">
      <alignment horizontal="center"/>
    </xf>
    <xf numFmtId="0" fontId="15" fillId="7" borderId="1" xfId="0" applyFont="1" applyFill="1" applyBorder="1" applyAlignment="1">
      <alignment vertical="center" wrapText="1"/>
    </xf>
    <xf numFmtId="0" fontId="10" fillId="0" borderId="1" xfId="0" applyFont="1" applyBorder="1" applyAlignment="1">
      <alignment horizontal="center" vertical="center"/>
    </xf>
    <xf numFmtId="1" fontId="10" fillId="0" borderId="1" xfId="0" applyNumberFormat="1" applyFont="1" applyBorder="1" applyAlignment="1">
      <alignment horizontal="center" vertical="center"/>
    </xf>
    <xf numFmtId="1" fontId="8" fillId="0" borderId="1" xfId="0" applyNumberFormat="1"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xf numFmtId="0" fontId="8" fillId="0" borderId="17" xfId="0" applyFont="1" applyBorder="1" applyAlignment="1">
      <alignment horizontal="center" vertical="center" wrapText="1"/>
    </xf>
    <xf numFmtId="0" fontId="10" fillId="0" borderId="1" xfId="0" applyFont="1" applyBorder="1" applyAlignment="1">
      <alignment vertical="center" wrapText="1"/>
    </xf>
    <xf numFmtId="0" fontId="10" fillId="0" borderId="1" xfId="0" quotePrefix="1" applyFont="1" applyBorder="1" applyAlignment="1">
      <alignment vertical="center" wrapText="1"/>
    </xf>
    <xf numFmtId="0" fontId="2" fillId="5" borderId="0" xfId="0" applyFont="1" applyFill="1" applyAlignment="1">
      <alignment horizontal="center" vertical="center"/>
    </xf>
    <xf numFmtId="0" fontId="8" fillId="0" borderId="1" xfId="0" applyFont="1" applyBorder="1" applyAlignment="1">
      <alignment horizontal="left" vertical="center" wrapText="1"/>
    </xf>
    <xf numFmtId="0" fontId="16" fillId="7" borderId="1" xfId="0" applyFont="1" applyFill="1" applyBorder="1" applyAlignment="1">
      <alignment vertical="center" wrapText="1"/>
    </xf>
    <xf numFmtId="0" fontId="16" fillId="7"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5" fillId="0" borderId="1" xfId="0" applyFont="1" applyBorder="1" applyAlignment="1">
      <alignment vertical="center" wrapText="1"/>
    </xf>
    <xf numFmtId="0" fontId="17" fillId="7" borderId="1" xfId="0" applyFont="1" applyFill="1" applyBorder="1" applyAlignment="1">
      <alignment vertical="center" wrapText="1"/>
    </xf>
    <xf numFmtId="0" fontId="15" fillId="0" borderId="18" xfId="0" applyFont="1" applyBorder="1" applyAlignment="1">
      <alignment horizontal="center" vertical="center" wrapText="1"/>
    </xf>
    <xf numFmtId="0" fontId="15" fillId="7" borderId="18" xfId="0" applyFont="1" applyFill="1" applyBorder="1" applyAlignment="1">
      <alignment horizontal="center" vertical="center" wrapText="1"/>
    </xf>
    <xf numFmtId="0" fontId="5" fillId="5" borderId="1" xfId="0" applyFont="1" applyFill="1" applyBorder="1" applyAlignment="1">
      <alignment horizontal="center" vertical="center"/>
    </xf>
    <xf numFmtId="0" fontId="8" fillId="9" borderId="1" xfId="0" applyFont="1" applyFill="1" applyBorder="1" applyAlignment="1">
      <alignment vertical="center" wrapText="1"/>
    </xf>
    <xf numFmtId="0" fontId="10" fillId="9" borderId="1" xfId="0" applyFont="1" applyFill="1" applyBorder="1" applyAlignment="1">
      <alignment vertical="center" wrapText="1"/>
    </xf>
    <xf numFmtId="1" fontId="8" fillId="9" borderId="1" xfId="0" applyNumberFormat="1" applyFont="1" applyFill="1" applyBorder="1" applyAlignment="1">
      <alignment horizontal="center" vertical="center"/>
    </xf>
    <xf numFmtId="0" fontId="0" fillId="0" borderId="1" xfId="0" applyBorder="1"/>
    <xf numFmtId="0" fontId="0" fillId="0" borderId="1" xfId="0" applyBorder="1" applyAlignment="1">
      <alignment horizontal="center"/>
    </xf>
    <xf numFmtId="0" fontId="3" fillId="10"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10"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10" fillId="0" borderId="17" xfId="0" applyFont="1" applyBorder="1" applyAlignment="1">
      <alignment vertical="center" wrapText="1"/>
    </xf>
    <xf numFmtId="1" fontId="10" fillId="0" borderId="17" xfId="0" applyNumberFormat="1" applyFont="1" applyBorder="1" applyAlignment="1">
      <alignment horizontal="center" vertical="center"/>
    </xf>
    <xf numFmtId="0" fontId="16" fillId="7" borderId="1" xfId="0" applyFont="1" applyFill="1" applyBorder="1" applyAlignment="1">
      <alignment horizontal="left" vertical="center" wrapText="1"/>
    </xf>
    <xf numFmtId="0" fontId="0" fillId="0" borderId="0" xfId="0" applyProtection="1">
      <protection locked="0"/>
    </xf>
    <xf numFmtId="0" fontId="0" fillId="7" borderId="0" xfId="0" applyFill="1" applyAlignment="1" applyProtection="1">
      <alignment horizontal="center" vertical="center"/>
      <protection locked="0"/>
    </xf>
    <xf numFmtId="0" fontId="9" fillId="7" borderId="0" xfId="0" applyFont="1" applyFill="1" applyAlignment="1" applyProtection="1">
      <alignment horizontal="center" vertical="center"/>
      <protection locked="0"/>
    </xf>
    <xf numFmtId="0" fontId="16" fillId="7" borderId="1" xfId="0" applyFont="1" applyFill="1" applyBorder="1" applyAlignment="1" applyProtection="1">
      <alignment horizontal="center" vertical="center" wrapText="1"/>
      <protection locked="0"/>
    </xf>
    <xf numFmtId="0" fontId="17" fillId="7" borderId="1" xfId="0" applyFont="1" applyFill="1" applyBorder="1" applyAlignment="1" applyProtection="1">
      <alignment vertical="center" wrapText="1"/>
      <protection locked="0"/>
    </xf>
    <xf numFmtId="0" fontId="16" fillId="7" borderId="1" xfId="0" applyFont="1" applyFill="1" applyBorder="1" applyAlignment="1" applyProtection="1">
      <alignment vertical="center" wrapText="1"/>
      <protection locked="0"/>
    </xf>
    <xf numFmtId="1" fontId="16" fillId="8" borderId="1" xfId="0" applyNumberFormat="1" applyFont="1" applyFill="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0" fontId="10" fillId="0" borderId="1" xfId="0" applyFont="1" applyBorder="1" applyAlignment="1">
      <alignment horizontal="center" vertical="center" wrapText="1"/>
    </xf>
    <xf numFmtId="0" fontId="16" fillId="7" borderId="0" xfId="0" applyFont="1" applyFill="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lignment vertical="center" wrapText="1"/>
    </xf>
    <xf numFmtId="0" fontId="18" fillId="0" borderId="1" xfId="0" applyFont="1" applyBorder="1"/>
    <xf numFmtId="0" fontId="18" fillId="0" borderId="1" xfId="0" applyFont="1" applyBorder="1" applyAlignment="1">
      <alignment wrapText="1"/>
    </xf>
    <xf numFmtId="0" fontId="19" fillId="0" borderId="1" xfId="0" applyFont="1" applyBorder="1" applyAlignment="1">
      <alignment horizontal="center" vertical="center" wrapText="1"/>
    </xf>
    <xf numFmtId="1" fontId="19" fillId="0" borderId="1" xfId="0" applyNumberFormat="1" applyFont="1" applyBorder="1" applyAlignment="1">
      <alignment horizontal="center" vertical="center"/>
    </xf>
    <xf numFmtId="0" fontId="3" fillId="0" borderId="0" xfId="0" applyFont="1" applyAlignment="1">
      <alignment horizontal="center" vertical="center" textRotation="90" wrapText="1"/>
    </xf>
    <xf numFmtId="0" fontId="3" fillId="0" borderId="0" xfId="0" applyFont="1" applyAlignment="1">
      <alignment horizontal="center" vertical="center"/>
    </xf>
    <xf numFmtId="0" fontId="3" fillId="0" borderId="16" xfId="0" applyFont="1" applyBorder="1" applyAlignment="1">
      <alignment horizontal="center" vertical="center" textRotation="90"/>
    </xf>
    <xf numFmtId="0" fontId="20" fillId="11" borderId="21" xfId="0" applyFont="1" applyFill="1" applyBorder="1" applyAlignment="1">
      <alignment horizontal="center" vertical="center" wrapText="1"/>
    </xf>
    <xf numFmtId="0" fontId="20" fillId="11" borderId="22" xfId="0" applyFont="1" applyFill="1" applyBorder="1" applyAlignment="1">
      <alignment horizontal="center" vertical="center" wrapText="1"/>
    </xf>
    <xf numFmtId="0" fontId="20" fillId="11" borderId="16" xfId="0" applyFont="1" applyFill="1" applyBorder="1" applyAlignment="1">
      <alignment horizontal="center" vertical="center" wrapText="1"/>
    </xf>
    <xf numFmtId="0" fontId="20" fillId="11" borderId="23" xfId="0" applyFont="1" applyFill="1" applyBorder="1" applyAlignment="1">
      <alignment horizontal="center" vertical="center" wrapText="1"/>
    </xf>
    <xf numFmtId="0" fontId="20" fillId="11" borderId="24" xfId="0" applyFont="1" applyFill="1" applyBorder="1" applyAlignment="1">
      <alignment horizontal="center" vertical="center" wrapText="1"/>
    </xf>
    <xf numFmtId="0" fontId="20" fillId="11" borderId="25" xfId="0" applyFont="1" applyFill="1" applyBorder="1" applyAlignment="1">
      <alignment horizontal="center" vertical="center" wrapText="1"/>
    </xf>
    <xf numFmtId="0" fontId="21" fillId="11" borderId="20" xfId="0" applyFont="1" applyFill="1" applyBorder="1" applyAlignment="1">
      <alignment horizontal="center" vertical="center" wrapText="1"/>
    </xf>
    <xf numFmtId="0" fontId="21" fillId="11" borderId="0" xfId="0" applyFont="1" applyFill="1" applyAlignment="1">
      <alignment horizontal="center" vertical="center" wrapText="1"/>
    </xf>
    <xf numFmtId="0" fontId="21" fillId="11" borderId="26" xfId="0"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xf>
    <xf numFmtId="0" fontId="22" fillId="0" borderId="1" xfId="0" applyFont="1" applyBorder="1" applyAlignment="1">
      <alignment horizontal="center" vertical="center"/>
    </xf>
    <xf numFmtId="0" fontId="22" fillId="11" borderId="6"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0" fillId="0" borderId="19" xfId="0" applyBorder="1" applyAlignment="1">
      <alignment horizontal="center" vertical="center" textRotation="90" wrapText="1"/>
    </xf>
    <xf numFmtId="0" fontId="0" fillId="0" borderId="20" xfId="0" applyBorder="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FF6600"/>
      <color rgb="FFFF99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119150</xdr:colOff>
      <xdr:row>6</xdr:row>
      <xdr:rowOff>199662</xdr:rowOff>
    </xdr:from>
    <xdr:to>
      <xdr:col>11</xdr:col>
      <xdr:colOff>357148</xdr:colOff>
      <xdr:row>6</xdr:row>
      <xdr:rowOff>428262</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4944515" y="2028462"/>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1</a:t>
          </a:r>
          <a:r>
            <a:rPr lang="en-US" sz="1100" b="1">
              <a:solidFill>
                <a:schemeClr val="lt1"/>
              </a:solidFill>
              <a:latin typeface="+mn-lt"/>
              <a:ea typeface="+mn-ea"/>
              <a:cs typeface="+mn-cs"/>
            </a:rPr>
            <a:t>1</a:t>
          </a:r>
          <a:endParaRPr lang="en-US" sz="900"/>
        </a:p>
        <a:p>
          <a:pPr marL="0" indent="0" algn="ctr"/>
          <a:endParaRPr lang="en-US" sz="900" b="1">
            <a:solidFill>
              <a:schemeClr val="lt1"/>
            </a:solidFill>
            <a:latin typeface="+mn-lt"/>
            <a:ea typeface="+mn-ea"/>
            <a:cs typeface="+mn-cs"/>
          </a:endParaRPr>
        </a:p>
      </xdr:txBody>
    </xdr:sp>
    <xdr:clientData/>
  </xdr:twoCellAnchor>
  <xdr:twoCellAnchor>
    <xdr:from>
      <xdr:col>8</xdr:col>
      <xdr:colOff>101445</xdr:colOff>
      <xdr:row>4</xdr:row>
      <xdr:rowOff>181212</xdr:rowOff>
    </xdr:from>
    <xdr:to>
      <xdr:col>8</xdr:col>
      <xdr:colOff>330289</xdr:colOff>
      <xdr:row>4</xdr:row>
      <xdr:rowOff>409812</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3545685" y="836532"/>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2</a:t>
          </a:r>
        </a:p>
      </xdr:txBody>
    </xdr:sp>
    <xdr:clientData/>
  </xdr:twoCellAnchor>
  <xdr:twoCellAnchor>
    <xdr:from>
      <xdr:col>8</xdr:col>
      <xdr:colOff>111287</xdr:colOff>
      <xdr:row>5</xdr:row>
      <xdr:rowOff>193267</xdr:rowOff>
    </xdr:from>
    <xdr:to>
      <xdr:col>8</xdr:col>
      <xdr:colOff>332066</xdr:colOff>
      <xdr:row>5</xdr:row>
      <xdr:rowOff>421867</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3555527" y="1397227"/>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3</a:t>
          </a:r>
        </a:p>
      </xdr:txBody>
    </xdr:sp>
    <xdr:clientData/>
  </xdr:twoCellAnchor>
  <xdr:twoCellAnchor>
    <xdr:from>
      <xdr:col>8</xdr:col>
      <xdr:colOff>111918</xdr:colOff>
      <xdr:row>6</xdr:row>
      <xdr:rowOff>215157</xdr:rowOff>
    </xdr:from>
    <xdr:to>
      <xdr:col>8</xdr:col>
      <xdr:colOff>332697</xdr:colOff>
      <xdr:row>6</xdr:row>
      <xdr:rowOff>443757</xdr:rowOff>
    </xdr:to>
    <xdr:sp macro="" textlink="">
      <xdr:nvSpPr>
        <xdr:cNvPr id="5" name="Oval 4">
          <a:extLst>
            <a:ext uri="{FF2B5EF4-FFF2-40B4-BE49-F238E27FC236}">
              <a16:creationId xmlns:a16="http://schemas.microsoft.com/office/drawing/2014/main" id="{00000000-0008-0000-0000-000005000000}"/>
            </a:ext>
          </a:extLst>
        </xdr:cNvPr>
        <xdr:cNvSpPr/>
      </xdr:nvSpPr>
      <xdr:spPr>
        <a:xfrm>
          <a:off x="3556158" y="2043957"/>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4</a:t>
          </a:r>
        </a:p>
      </xdr:txBody>
    </xdr:sp>
    <xdr:clientData/>
  </xdr:twoCellAnchor>
  <xdr:twoCellAnchor>
    <xdr:from>
      <xdr:col>6</xdr:col>
      <xdr:colOff>99414</xdr:colOff>
      <xdr:row>4</xdr:row>
      <xdr:rowOff>188226</xdr:rowOff>
    </xdr:from>
    <xdr:to>
      <xdr:col>6</xdr:col>
      <xdr:colOff>327892</xdr:colOff>
      <xdr:row>4</xdr:row>
      <xdr:rowOff>416826</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2629254" y="843546"/>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5</a:t>
          </a:r>
        </a:p>
      </xdr:txBody>
    </xdr:sp>
    <xdr:clientData/>
  </xdr:twoCellAnchor>
  <xdr:twoCellAnchor>
    <xdr:from>
      <xdr:col>6</xdr:col>
      <xdr:colOff>96322</xdr:colOff>
      <xdr:row>5</xdr:row>
      <xdr:rowOff>193940</xdr:rowOff>
    </xdr:from>
    <xdr:to>
      <xdr:col>6</xdr:col>
      <xdr:colOff>317101</xdr:colOff>
      <xdr:row>5</xdr:row>
      <xdr:rowOff>422540</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2626162" y="1407425"/>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6</a:t>
          </a:r>
        </a:p>
      </xdr:txBody>
    </xdr:sp>
    <xdr:clientData/>
  </xdr:twoCellAnchor>
  <xdr:twoCellAnchor>
    <xdr:from>
      <xdr:col>7</xdr:col>
      <xdr:colOff>112843</xdr:colOff>
      <xdr:row>7</xdr:row>
      <xdr:rowOff>217251</xdr:rowOff>
    </xdr:from>
    <xdr:to>
      <xdr:col>7</xdr:col>
      <xdr:colOff>341321</xdr:colOff>
      <xdr:row>7</xdr:row>
      <xdr:rowOff>445851</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3109408" y="2670891"/>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7</a:t>
          </a:r>
        </a:p>
      </xdr:txBody>
    </xdr:sp>
    <xdr:clientData/>
  </xdr:twoCellAnchor>
  <xdr:twoCellAnchor>
    <xdr:from>
      <xdr:col>5</xdr:col>
      <xdr:colOff>107041</xdr:colOff>
      <xdr:row>5</xdr:row>
      <xdr:rowOff>191948</xdr:rowOff>
    </xdr:from>
    <xdr:to>
      <xdr:col>5</xdr:col>
      <xdr:colOff>335519</xdr:colOff>
      <xdr:row>5</xdr:row>
      <xdr:rowOff>420548</xdr:rowOff>
    </xdr:to>
    <xdr:sp macro="" textlink="">
      <xdr:nvSpPr>
        <xdr:cNvPr id="9" name="Oval 8">
          <a:extLst>
            <a:ext uri="{FF2B5EF4-FFF2-40B4-BE49-F238E27FC236}">
              <a16:creationId xmlns:a16="http://schemas.microsoft.com/office/drawing/2014/main" id="{00000000-0008-0000-0000-000009000000}"/>
            </a:ext>
          </a:extLst>
        </xdr:cNvPr>
        <xdr:cNvSpPr/>
      </xdr:nvSpPr>
      <xdr:spPr>
        <a:xfrm>
          <a:off x="2179681" y="1395908"/>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8</a:t>
          </a:r>
        </a:p>
      </xdr:txBody>
    </xdr:sp>
    <xdr:clientData/>
  </xdr:twoCellAnchor>
  <xdr:twoCellAnchor>
    <xdr:from>
      <xdr:col>6</xdr:col>
      <xdr:colOff>99529</xdr:colOff>
      <xdr:row>8</xdr:row>
      <xdr:rowOff>32626</xdr:rowOff>
    </xdr:from>
    <xdr:to>
      <xdr:col>6</xdr:col>
      <xdr:colOff>328007</xdr:colOff>
      <xdr:row>8</xdr:row>
      <xdr:rowOff>261226</xdr:rowOff>
    </xdr:to>
    <xdr:sp macro="" textlink="">
      <xdr:nvSpPr>
        <xdr:cNvPr id="10" name="Oval 9">
          <a:extLst>
            <a:ext uri="{FF2B5EF4-FFF2-40B4-BE49-F238E27FC236}">
              <a16:creationId xmlns:a16="http://schemas.microsoft.com/office/drawing/2014/main" id="{00000000-0008-0000-0000-00000A000000}"/>
            </a:ext>
          </a:extLst>
        </xdr:cNvPr>
        <xdr:cNvSpPr/>
      </xdr:nvSpPr>
      <xdr:spPr>
        <a:xfrm>
          <a:off x="2629369" y="3095866"/>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9</a:t>
          </a:r>
        </a:p>
      </xdr:txBody>
    </xdr:sp>
    <xdr:clientData/>
  </xdr:twoCellAnchor>
  <xdr:twoCellAnchor>
    <xdr:from>
      <xdr:col>6</xdr:col>
      <xdr:colOff>47625</xdr:colOff>
      <xdr:row>8</xdr:row>
      <xdr:rowOff>361950</xdr:rowOff>
    </xdr:from>
    <xdr:to>
      <xdr:col>6</xdr:col>
      <xdr:colOff>409575</xdr:colOff>
      <xdr:row>8</xdr:row>
      <xdr:rowOff>600075</xdr:rowOff>
    </xdr:to>
    <xdr:grpSp>
      <xdr:nvGrpSpPr>
        <xdr:cNvPr id="5202" name="Group 12">
          <a:extLst>
            <a:ext uri="{FF2B5EF4-FFF2-40B4-BE49-F238E27FC236}">
              <a16:creationId xmlns:a16="http://schemas.microsoft.com/office/drawing/2014/main" id="{00000000-0008-0000-0000-000052140000}"/>
            </a:ext>
          </a:extLst>
        </xdr:cNvPr>
        <xdr:cNvGrpSpPr>
          <a:grpSpLocks/>
        </xdr:cNvGrpSpPr>
      </xdr:nvGrpSpPr>
      <xdr:grpSpPr bwMode="auto">
        <a:xfrm>
          <a:off x="2579158" y="3401483"/>
          <a:ext cx="361950" cy="238125"/>
          <a:chOff x="3343577" y="4754179"/>
          <a:chExt cx="369094" cy="250035"/>
        </a:xfrm>
      </xdr:grpSpPr>
      <xdr:sp macro="" textlink="">
        <xdr:nvSpPr>
          <xdr:cNvPr id="12" name="Oval 11">
            <a:extLst>
              <a:ext uri="{FF2B5EF4-FFF2-40B4-BE49-F238E27FC236}">
                <a16:creationId xmlns:a16="http://schemas.microsoft.com/office/drawing/2014/main" id="{00000000-0008-0000-0000-00000C000000}"/>
              </a:ext>
            </a:extLst>
          </xdr:cNvPr>
          <xdr:cNvSpPr/>
        </xdr:nvSpPr>
        <xdr:spPr>
          <a:xfrm>
            <a:off x="3372716" y="4754179"/>
            <a:ext cx="233112" cy="23003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PE"/>
          </a:p>
        </xdr:txBody>
      </xdr:sp>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343577" y="4754179"/>
            <a:ext cx="369094" cy="250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PE" sz="900" b="1">
                <a:solidFill>
                  <a:schemeClr val="bg1"/>
                </a:solidFill>
              </a:rPr>
              <a:t>10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203200</xdr:colOff>
      <xdr:row>10</xdr:row>
      <xdr:rowOff>104774</xdr:rowOff>
    </xdr:from>
    <xdr:to>
      <xdr:col>11</xdr:col>
      <xdr:colOff>796925</xdr:colOff>
      <xdr:row>13</xdr:row>
      <xdr:rowOff>193674</xdr:rowOff>
    </xdr:to>
    <xdr:pic>
      <xdr:nvPicPr>
        <xdr:cNvPr id="3" name="Imagen 2">
          <a:extLst>
            <a:ext uri="{FF2B5EF4-FFF2-40B4-BE49-F238E27FC236}">
              <a16:creationId xmlns:a16="http://schemas.microsoft.com/office/drawing/2014/main" id="{77049C90-DC34-494D-9FA0-A7D39AE920E7}"/>
            </a:ext>
          </a:extLst>
        </xdr:cNvPr>
        <xdr:cNvPicPr>
          <a:picLocks noChangeAspect="1"/>
        </xdr:cNvPicPr>
      </xdr:nvPicPr>
      <xdr:blipFill rotWithShape="1">
        <a:blip xmlns:r="http://schemas.openxmlformats.org/officeDocument/2006/relationships" r:embed="rId1"/>
        <a:srcRect t="6323" r="54723" b="1812"/>
        <a:stretch/>
      </xdr:blipFill>
      <xdr:spPr>
        <a:xfrm>
          <a:off x="203200" y="6543674"/>
          <a:ext cx="6765925" cy="6856413"/>
        </a:xfrm>
        <a:prstGeom prst="rect">
          <a:avLst/>
        </a:prstGeom>
        <a:ln>
          <a:solidFill>
            <a:sysClr val="windowText" lastClr="000000"/>
          </a:solidFill>
        </a:ln>
      </xdr:spPr>
    </xdr:pic>
    <xdr:clientData/>
  </xdr:twoCellAnchor>
  <xdr:twoCellAnchor>
    <xdr:from>
      <xdr:col>13</xdr:col>
      <xdr:colOff>316593</xdr:colOff>
      <xdr:row>0</xdr:row>
      <xdr:rowOff>143066</xdr:rowOff>
    </xdr:from>
    <xdr:to>
      <xdr:col>14</xdr:col>
      <xdr:colOff>2010287</xdr:colOff>
      <xdr:row>3</xdr:row>
      <xdr:rowOff>174816</xdr:rowOff>
    </xdr:to>
    <xdr:pic>
      <xdr:nvPicPr>
        <xdr:cNvPr id="2" name="Picture 53" descr="logo">
          <a:extLst>
            <a:ext uri="{FF2B5EF4-FFF2-40B4-BE49-F238E27FC236}">
              <a16:creationId xmlns:a16="http://schemas.microsoft.com/office/drawing/2014/main" id="{2D838995-CD9D-4095-8DC3-E8AB61335B79}"/>
            </a:ext>
          </a:extLst>
        </xdr:cNvPr>
        <xdr:cNvPicPr>
          <a:picLocks noChangeAspect="1" noChangeArrowheads="1"/>
        </xdr:cNvPicPr>
      </xdr:nvPicPr>
      <xdr:blipFill>
        <a:blip xmlns:r="http://schemas.openxmlformats.org/officeDocument/2006/relationships" r:embed="rId2" cstate="print">
          <a:lum contrast="12000"/>
          <a:extLst>
            <a:ext uri="{28A0092B-C50C-407E-A947-70E740481C1C}">
              <a14:useLocalDpi xmlns:a14="http://schemas.microsoft.com/office/drawing/2010/main" val="0"/>
            </a:ext>
          </a:extLst>
        </a:blip>
        <a:srcRect b="9354"/>
        <a:stretch>
          <a:fillRect/>
        </a:stretch>
      </xdr:blipFill>
      <xdr:spPr bwMode="auto">
        <a:xfrm>
          <a:off x="8558893" y="143066"/>
          <a:ext cx="2239794" cy="1022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31750</xdr:rowOff>
    </xdr:from>
    <xdr:to>
      <xdr:col>24</xdr:col>
      <xdr:colOff>309562</xdr:colOff>
      <xdr:row>36</xdr:row>
      <xdr:rowOff>76994</xdr:rowOff>
    </xdr:to>
    <xdr:pic>
      <xdr:nvPicPr>
        <xdr:cNvPr id="2" name="Imagen 1">
          <a:extLst>
            <a:ext uri="{FF2B5EF4-FFF2-40B4-BE49-F238E27FC236}">
              <a16:creationId xmlns:a16="http://schemas.microsoft.com/office/drawing/2014/main" id="{5BF03E94-739A-4300-B476-42E703B27D11}"/>
            </a:ext>
          </a:extLst>
        </xdr:cNvPr>
        <xdr:cNvPicPr>
          <a:picLocks noChangeAspect="1"/>
        </xdr:cNvPicPr>
      </xdr:nvPicPr>
      <xdr:blipFill rotWithShape="1">
        <a:blip xmlns:r="http://schemas.openxmlformats.org/officeDocument/2006/relationships" r:embed="rId1"/>
        <a:srcRect r="1412" b="1813"/>
        <a:stretch/>
      </xdr:blipFill>
      <xdr:spPr>
        <a:xfrm>
          <a:off x="0" y="31750"/>
          <a:ext cx="13946187" cy="7744619"/>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T97"/>
  <sheetViews>
    <sheetView showGridLines="0" zoomScale="75" zoomScaleNormal="75" zoomScaleSheetLayoutView="100" workbookViewId="0">
      <selection activeCell="B5" sqref="B5:L15"/>
    </sheetView>
  </sheetViews>
  <sheetFormatPr baseColWidth="10" defaultColWidth="9.1796875" defaultRowHeight="14.5" x14ac:dyDescent="0.35"/>
  <cols>
    <col min="1" max="1" width="3.81640625" customWidth="1"/>
    <col min="2" max="2" width="6.1796875" customWidth="1"/>
    <col min="3" max="12" width="6.54296875" customWidth="1"/>
    <col min="13" max="13" width="2.54296875" customWidth="1"/>
    <col min="14" max="14" width="4.453125" customWidth="1"/>
    <col min="15" max="15" width="43.81640625" customWidth="1"/>
    <col min="16" max="16" width="67.81640625" customWidth="1"/>
    <col min="17" max="17" width="9" customWidth="1"/>
    <col min="18" max="18" width="0.81640625" customWidth="1"/>
    <col min="19" max="20" width="3.453125" customWidth="1"/>
  </cols>
  <sheetData>
    <row r="1" spans="1:20" ht="17" x14ac:dyDescent="0.35">
      <c r="B1" s="22" t="s">
        <v>6</v>
      </c>
      <c r="C1" s="17"/>
      <c r="D1" s="17"/>
      <c r="E1" s="17"/>
      <c r="F1" s="17"/>
      <c r="G1" s="17"/>
      <c r="H1" s="17"/>
      <c r="I1" s="17"/>
      <c r="J1" s="17"/>
      <c r="K1" s="17"/>
      <c r="L1" s="17"/>
      <c r="M1" s="17"/>
      <c r="N1" s="17"/>
      <c r="O1" s="17"/>
      <c r="P1" s="17"/>
      <c r="Q1" s="17"/>
    </row>
    <row r="2" spans="1:20" ht="3" customHeight="1" x14ac:dyDescent="0.4">
      <c r="B2" s="23"/>
    </row>
    <row r="3" spans="1:20" ht="17" x14ac:dyDescent="0.35">
      <c r="B3" s="22" t="s">
        <v>40</v>
      </c>
      <c r="C3" s="17"/>
      <c r="D3" s="17"/>
      <c r="E3" s="17"/>
      <c r="F3" s="17"/>
      <c r="G3" s="17"/>
      <c r="H3" s="17"/>
      <c r="I3" s="17"/>
      <c r="J3" s="17"/>
      <c r="K3" s="17"/>
      <c r="L3" s="17"/>
      <c r="M3" s="17"/>
      <c r="N3" s="17"/>
      <c r="O3" s="17"/>
      <c r="P3" s="17"/>
      <c r="Q3" s="17"/>
    </row>
    <row r="4" spans="1:20" ht="12" customHeight="1" thickBot="1" x14ac:dyDescent="0.4"/>
    <row r="5" spans="1:20" ht="43.5" customHeight="1" x14ac:dyDescent="0.4">
      <c r="A5" s="35"/>
      <c r="B5" s="29">
        <v>10</v>
      </c>
      <c r="C5" s="5"/>
      <c r="D5" s="6"/>
      <c r="E5" s="7"/>
      <c r="F5" s="7"/>
      <c r="G5" s="7"/>
      <c r="H5" s="7"/>
      <c r="I5" s="7"/>
      <c r="J5" s="7"/>
      <c r="K5" s="7"/>
      <c r="L5" s="8"/>
      <c r="N5" s="24" t="s">
        <v>2</v>
      </c>
      <c r="O5" s="24" t="s">
        <v>3</v>
      </c>
      <c r="P5" s="24" t="s">
        <v>4</v>
      </c>
      <c r="Q5" s="24" t="s">
        <v>5</v>
      </c>
      <c r="R5" s="25"/>
      <c r="S5" s="24" t="s">
        <v>8</v>
      </c>
      <c r="T5" s="24" t="s">
        <v>9</v>
      </c>
    </row>
    <row r="6" spans="1:20" ht="49.4" customHeight="1" x14ac:dyDescent="0.35">
      <c r="A6" s="104" t="s">
        <v>1</v>
      </c>
      <c r="B6" s="30">
        <v>9</v>
      </c>
      <c r="C6" s="9"/>
      <c r="D6" s="1"/>
      <c r="E6" s="1"/>
      <c r="F6" s="2"/>
      <c r="G6" s="2"/>
      <c r="H6" s="2"/>
      <c r="I6" s="2"/>
      <c r="J6" s="2"/>
      <c r="K6" s="2"/>
      <c r="L6" s="10"/>
      <c r="M6" s="21"/>
      <c r="N6" s="31">
        <v>1</v>
      </c>
      <c r="O6" s="32" t="s">
        <v>51</v>
      </c>
      <c r="P6" s="33" t="s">
        <v>50</v>
      </c>
      <c r="Q6" s="31">
        <v>80</v>
      </c>
      <c r="R6" s="34"/>
      <c r="S6" s="31">
        <v>10</v>
      </c>
      <c r="T6" s="31">
        <v>8</v>
      </c>
    </row>
    <row r="7" spans="1:20" ht="49.4" customHeight="1" x14ac:dyDescent="0.35">
      <c r="A7" s="104"/>
      <c r="B7" s="30">
        <v>8</v>
      </c>
      <c r="C7" s="11"/>
      <c r="D7" s="1"/>
      <c r="E7" s="1"/>
      <c r="F7" s="2"/>
      <c r="G7" s="2"/>
      <c r="H7" s="2"/>
      <c r="I7" s="2"/>
      <c r="J7" s="2"/>
      <c r="K7" s="2"/>
      <c r="L7" s="10"/>
      <c r="M7" s="21"/>
      <c r="N7" s="26">
        <f>+N6+1</f>
        <v>2</v>
      </c>
      <c r="O7" s="27" t="s">
        <v>53</v>
      </c>
      <c r="P7" s="28" t="s">
        <v>52</v>
      </c>
      <c r="Q7" s="26">
        <v>70</v>
      </c>
      <c r="S7" s="26">
        <v>7</v>
      </c>
      <c r="T7" s="26">
        <v>10</v>
      </c>
    </row>
    <row r="8" spans="1:20" ht="47.5" customHeight="1" x14ac:dyDescent="0.35">
      <c r="A8" s="104"/>
      <c r="B8" s="30">
        <v>7</v>
      </c>
      <c r="C8" s="11"/>
      <c r="D8" s="1"/>
      <c r="E8" s="1"/>
      <c r="F8" s="1"/>
      <c r="G8" s="2"/>
      <c r="H8" s="2"/>
      <c r="I8" s="2"/>
      <c r="J8" s="2"/>
      <c r="K8" s="2"/>
      <c r="L8" s="10"/>
      <c r="M8" s="21"/>
      <c r="N8" s="31">
        <f t="shared" ref="N8:N15" si="0">+N7+1</f>
        <v>3</v>
      </c>
      <c r="O8" s="32" t="s">
        <v>35</v>
      </c>
      <c r="P8" s="33" t="s">
        <v>48</v>
      </c>
      <c r="Q8" s="31">
        <v>63</v>
      </c>
      <c r="R8" s="34"/>
      <c r="S8" s="31">
        <v>7</v>
      </c>
      <c r="T8" s="31">
        <v>9</v>
      </c>
    </row>
    <row r="9" spans="1:20" ht="53.5" customHeight="1" x14ac:dyDescent="0.35">
      <c r="A9" s="104"/>
      <c r="B9" s="30">
        <v>6</v>
      </c>
      <c r="C9" s="11"/>
      <c r="D9" s="1"/>
      <c r="E9" s="1"/>
      <c r="F9" s="1"/>
      <c r="G9" s="2"/>
      <c r="H9" s="2"/>
      <c r="I9" s="2"/>
      <c r="J9" s="2"/>
      <c r="K9" s="2"/>
      <c r="L9" s="10"/>
      <c r="M9" s="21"/>
      <c r="N9" s="26">
        <f t="shared" si="0"/>
        <v>4</v>
      </c>
      <c r="O9" s="27" t="s">
        <v>32</v>
      </c>
      <c r="P9" s="28" t="s">
        <v>49</v>
      </c>
      <c r="Q9" s="26">
        <v>56</v>
      </c>
      <c r="S9" s="26">
        <v>7</v>
      </c>
      <c r="T9" s="26">
        <v>8</v>
      </c>
    </row>
    <row r="10" spans="1:20" ht="50.5" customHeight="1" x14ac:dyDescent="0.35">
      <c r="A10" s="104"/>
      <c r="B10" s="30">
        <v>5</v>
      </c>
      <c r="C10" s="11"/>
      <c r="D10" s="1"/>
      <c r="E10" s="1"/>
      <c r="F10" s="1"/>
      <c r="G10" s="1"/>
      <c r="H10" s="2"/>
      <c r="I10" s="2"/>
      <c r="J10" s="2"/>
      <c r="K10" s="2"/>
      <c r="L10" s="10"/>
      <c r="M10" s="21"/>
      <c r="N10" s="31">
        <f t="shared" si="0"/>
        <v>5</v>
      </c>
      <c r="O10" s="32" t="s">
        <v>65</v>
      </c>
      <c r="P10" s="33" t="s">
        <v>31</v>
      </c>
      <c r="Q10" s="31">
        <v>50</v>
      </c>
      <c r="R10" s="34"/>
      <c r="S10" s="31">
        <v>5</v>
      </c>
      <c r="T10" s="31">
        <v>10</v>
      </c>
    </row>
    <row r="11" spans="1:20" ht="39.65" customHeight="1" x14ac:dyDescent="0.35">
      <c r="A11" s="104"/>
      <c r="B11" s="30">
        <v>4</v>
      </c>
      <c r="C11" s="11"/>
      <c r="D11" s="3"/>
      <c r="E11" s="1"/>
      <c r="F11" s="1"/>
      <c r="G11" s="1"/>
      <c r="H11" s="1"/>
      <c r="I11" s="1"/>
      <c r="J11" s="2"/>
      <c r="K11" s="2"/>
      <c r="L11" s="10"/>
      <c r="M11" s="21"/>
      <c r="N11" s="26">
        <f t="shared" si="0"/>
        <v>6</v>
      </c>
      <c r="O11" s="27" t="s">
        <v>54</v>
      </c>
      <c r="P11" s="28" t="s">
        <v>55</v>
      </c>
      <c r="Q11" s="26">
        <v>45</v>
      </c>
      <c r="S11" s="26">
        <v>5</v>
      </c>
      <c r="T11" s="26">
        <v>9</v>
      </c>
    </row>
    <row r="12" spans="1:20" ht="50.5" customHeight="1" x14ac:dyDescent="0.35">
      <c r="A12" s="104"/>
      <c r="B12" s="30">
        <v>3</v>
      </c>
      <c r="C12" s="11"/>
      <c r="D12" s="3"/>
      <c r="E12" s="1"/>
      <c r="F12" s="1"/>
      <c r="G12" s="1"/>
      <c r="H12" s="1"/>
      <c r="I12" s="1"/>
      <c r="J12" s="1"/>
      <c r="K12" s="1"/>
      <c r="L12" s="10"/>
      <c r="M12" s="21"/>
      <c r="N12" s="31">
        <f t="shared" si="0"/>
        <v>7</v>
      </c>
      <c r="O12" s="32" t="s">
        <v>67</v>
      </c>
      <c r="P12" s="33" t="s">
        <v>66</v>
      </c>
      <c r="Q12" s="31">
        <v>42</v>
      </c>
      <c r="R12" s="34"/>
      <c r="S12" s="31">
        <v>6</v>
      </c>
      <c r="T12" s="31">
        <v>7</v>
      </c>
    </row>
    <row r="13" spans="1:20" ht="39" customHeight="1" x14ac:dyDescent="0.35">
      <c r="A13" s="104"/>
      <c r="B13" s="30">
        <v>2</v>
      </c>
      <c r="C13" s="11"/>
      <c r="D13" s="3"/>
      <c r="E13" s="3"/>
      <c r="F13" s="3"/>
      <c r="G13" s="1"/>
      <c r="H13" s="1"/>
      <c r="I13" s="1"/>
      <c r="J13" s="1"/>
      <c r="K13" s="1"/>
      <c r="L13" s="12"/>
      <c r="M13" s="21"/>
      <c r="N13" s="26">
        <f t="shared" si="0"/>
        <v>8</v>
      </c>
      <c r="O13" s="27" t="s">
        <v>33</v>
      </c>
      <c r="P13" s="28" t="s">
        <v>25</v>
      </c>
      <c r="Q13" s="26">
        <v>36</v>
      </c>
      <c r="S13" s="26">
        <v>4</v>
      </c>
      <c r="T13" s="26">
        <v>9</v>
      </c>
    </row>
    <row r="14" spans="1:20" ht="43.4" customHeight="1" thickBot="1" x14ac:dyDescent="0.4">
      <c r="A14" s="104"/>
      <c r="B14" s="30">
        <v>1</v>
      </c>
      <c r="C14" s="13"/>
      <c r="D14" s="14"/>
      <c r="E14" s="14"/>
      <c r="F14" s="14"/>
      <c r="G14" s="14"/>
      <c r="H14" s="14"/>
      <c r="I14" s="14"/>
      <c r="J14" s="14"/>
      <c r="K14" s="15"/>
      <c r="L14" s="16"/>
      <c r="M14" s="21"/>
      <c r="N14" s="31">
        <f t="shared" si="0"/>
        <v>9</v>
      </c>
      <c r="O14" s="32" t="s">
        <v>57</v>
      </c>
      <c r="P14" s="33" t="s">
        <v>34</v>
      </c>
      <c r="Q14" s="31">
        <v>30</v>
      </c>
      <c r="R14" s="34"/>
      <c r="S14" s="31">
        <v>5</v>
      </c>
      <c r="T14" s="31">
        <v>6</v>
      </c>
    </row>
    <row r="15" spans="1:20" ht="47.15" customHeight="1" thickBot="1" x14ac:dyDescent="0.4">
      <c r="A15" s="104"/>
      <c r="B15" s="4"/>
      <c r="C15" s="18">
        <v>1</v>
      </c>
      <c r="D15" s="19">
        <v>2</v>
      </c>
      <c r="E15" s="19">
        <v>3</v>
      </c>
      <c r="F15" s="19">
        <v>4</v>
      </c>
      <c r="G15" s="19">
        <v>5</v>
      </c>
      <c r="H15" s="19">
        <v>6</v>
      </c>
      <c r="I15" s="19">
        <v>7</v>
      </c>
      <c r="J15" s="19">
        <v>8</v>
      </c>
      <c r="K15" s="19">
        <v>9</v>
      </c>
      <c r="L15" s="20">
        <v>10</v>
      </c>
      <c r="M15" s="21"/>
      <c r="N15" s="26">
        <f t="shared" si="0"/>
        <v>10</v>
      </c>
      <c r="O15" s="27" t="s">
        <v>41</v>
      </c>
      <c r="P15" s="28" t="s">
        <v>68</v>
      </c>
      <c r="Q15" s="26">
        <v>30</v>
      </c>
      <c r="S15" s="26">
        <v>5</v>
      </c>
      <c r="T15" s="26">
        <v>6</v>
      </c>
    </row>
    <row r="16" spans="1:20" ht="15" x14ac:dyDescent="0.35">
      <c r="A16" s="104"/>
      <c r="B16" s="105" t="s">
        <v>0</v>
      </c>
      <c r="C16" s="105"/>
      <c r="D16" s="105"/>
      <c r="E16" s="105"/>
      <c r="F16" s="105"/>
      <c r="G16" s="105"/>
      <c r="H16" s="105"/>
      <c r="I16" s="105"/>
      <c r="J16" s="105"/>
      <c r="K16" s="105"/>
      <c r="L16" s="105"/>
      <c r="M16" s="21"/>
      <c r="N16" s="26"/>
      <c r="O16" s="27"/>
      <c r="P16" s="28"/>
      <c r="Q16" s="26"/>
      <c r="S16" s="26"/>
      <c r="T16" s="26"/>
    </row>
    <row r="17" spans="1:20" x14ac:dyDescent="0.35">
      <c r="A17" s="104"/>
      <c r="B17" t="s">
        <v>11</v>
      </c>
      <c r="N17" s="26"/>
      <c r="Q17" s="26"/>
      <c r="S17" s="26"/>
      <c r="T17" s="26"/>
    </row>
    <row r="18" spans="1:20" x14ac:dyDescent="0.35">
      <c r="B18" t="s">
        <v>12</v>
      </c>
      <c r="N18" s="26"/>
      <c r="O18" s="27"/>
      <c r="P18" s="28"/>
      <c r="Q18" s="26"/>
      <c r="S18" s="26"/>
      <c r="T18" s="26"/>
    </row>
    <row r="19" spans="1:20" x14ac:dyDescent="0.35">
      <c r="N19" s="26"/>
      <c r="Q19" s="26"/>
      <c r="S19" s="26"/>
      <c r="T19" s="26"/>
    </row>
    <row r="20" spans="1:20" x14ac:dyDescent="0.35">
      <c r="N20" s="26"/>
      <c r="O20" s="27"/>
      <c r="P20" s="28"/>
      <c r="Q20" s="26"/>
      <c r="S20" s="26"/>
      <c r="T20" s="26"/>
    </row>
    <row r="21" spans="1:20" ht="17" x14ac:dyDescent="0.4">
      <c r="N21" s="24" t="s">
        <v>2</v>
      </c>
      <c r="O21" s="24" t="s">
        <v>3</v>
      </c>
      <c r="P21" s="24" t="s">
        <v>4</v>
      </c>
      <c r="Q21" s="24" t="s">
        <v>5</v>
      </c>
      <c r="R21" s="25"/>
      <c r="S21" s="24" t="s">
        <v>8</v>
      </c>
      <c r="T21" s="24" t="s">
        <v>9</v>
      </c>
    </row>
    <row r="22" spans="1:20" ht="51" customHeight="1" x14ac:dyDescent="0.35">
      <c r="L22" s="26"/>
      <c r="N22" s="26">
        <v>1</v>
      </c>
      <c r="O22" s="27" t="s">
        <v>51</v>
      </c>
      <c r="P22" s="28" t="s">
        <v>50</v>
      </c>
      <c r="Q22" s="26">
        <f t="shared" ref="Q22:Q42" si="1">+S22*T22</f>
        <v>80</v>
      </c>
      <c r="S22" s="26">
        <v>10</v>
      </c>
      <c r="T22" s="26">
        <v>8</v>
      </c>
    </row>
    <row r="23" spans="1:20" ht="52.4" customHeight="1" x14ac:dyDescent="0.35">
      <c r="L23" s="26"/>
      <c r="N23" s="26">
        <f t="shared" ref="N23:N39" si="2">+N22+1</f>
        <v>2</v>
      </c>
      <c r="O23" s="27" t="s">
        <v>53</v>
      </c>
      <c r="P23" s="28" t="s">
        <v>52</v>
      </c>
      <c r="Q23" s="26">
        <f t="shared" si="1"/>
        <v>70</v>
      </c>
      <c r="S23" s="26">
        <v>7</v>
      </c>
      <c r="T23" s="26">
        <v>10</v>
      </c>
    </row>
    <row r="24" spans="1:20" ht="48" customHeight="1" x14ac:dyDescent="0.35">
      <c r="L24" s="26"/>
      <c r="N24" s="26">
        <f t="shared" si="2"/>
        <v>3</v>
      </c>
      <c r="O24" s="27" t="s">
        <v>35</v>
      </c>
      <c r="P24" s="28" t="s">
        <v>48</v>
      </c>
      <c r="Q24" s="26">
        <f t="shared" si="1"/>
        <v>63</v>
      </c>
      <c r="S24" s="26">
        <v>7</v>
      </c>
      <c r="T24" s="26">
        <v>9</v>
      </c>
    </row>
    <row r="25" spans="1:20" ht="48" customHeight="1" x14ac:dyDescent="0.35">
      <c r="L25" s="26"/>
      <c r="N25" s="26">
        <f t="shared" si="2"/>
        <v>4</v>
      </c>
      <c r="O25" s="27" t="s">
        <v>32</v>
      </c>
      <c r="P25" s="28" t="s">
        <v>49</v>
      </c>
      <c r="Q25" s="26">
        <f t="shared" si="1"/>
        <v>56</v>
      </c>
      <c r="S25" s="26">
        <v>7</v>
      </c>
      <c r="T25" s="26">
        <v>8</v>
      </c>
    </row>
    <row r="26" spans="1:20" ht="48" customHeight="1" x14ac:dyDescent="0.35">
      <c r="L26" s="26"/>
      <c r="N26" s="26">
        <f t="shared" si="2"/>
        <v>5</v>
      </c>
      <c r="O26" s="27" t="s">
        <v>65</v>
      </c>
      <c r="P26" s="28" t="s">
        <v>31</v>
      </c>
      <c r="Q26" s="26">
        <f t="shared" si="1"/>
        <v>50</v>
      </c>
      <c r="S26" s="26">
        <v>5</v>
      </c>
      <c r="T26" s="26">
        <v>10</v>
      </c>
    </row>
    <row r="27" spans="1:20" ht="53.15" customHeight="1" x14ac:dyDescent="0.35">
      <c r="L27" s="26"/>
      <c r="N27" s="26">
        <f t="shared" si="2"/>
        <v>6</v>
      </c>
      <c r="O27" s="27" t="s">
        <v>54</v>
      </c>
      <c r="P27" s="28" t="s">
        <v>55</v>
      </c>
      <c r="Q27" s="26">
        <f t="shared" si="1"/>
        <v>45</v>
      </c>
      <c r="S27" s="26">
        <v>5</v>
      </c>
      <c r="T27" s="26">
        <v>9</v>
      </c>
    </row>
    <row r="28" spans="1:20" ht="48" customHeight="1" x14ac:dyDescent="0.35">
      <c r="L28" s="26"/>
      <c r="N28" s="26">
        <f t="shared" si="2"/>
        <v>7</v>
      </c>
      <c r="O28" s="27" t="s">
        <v>67</v>
      </c>
      <c r="P28" s="28" t="s">
        <v>66</v>
      </c>
      <c r="Q28" s="26">
        <f t="shared" si="1"/>
        <v>42</v>
      </c>
      <c r="S28" s="26">
        <v>6</v>
      </c>
      <c r="T28" s="26">
        <v>7</v>
      </c>
    </row>
    <row r="29" spans="1:20" ht="48" customHeight="1" x14ac:dyDescent="0.35">
      <c r="L29" s="26"/>
      <c r="N29" s="26">
        <f t="shared" si="2"/>
        <v>8</v>
      </c>
      <c r="O29" s="27" t="s">
        <v>33</v>
      </c>
      <c r="P29" s="28" t="s">
        <v>25</v>
      </c>
      <c r="Q29" s="26">
        <f t="shared" si="1"/>
        <v>36</v>
      </c>
      <c r="S29" s="26">
        <v>4</v>
      </c>
      <c r="T29" s="26">
        <v>9</v>
      </c>
    </row>
    <row r="30" spans="1:20" ht="48" customHeight="1" x14ac:dyDescent="0.35">
      <c r="L30" s="26"/>
      <c r="N30" s="26">
        <f t="shared" si="2"/>
        <v>9</v>
      </c>
      <c r="O30" s="27" t="s">
        <v>57</v>
      </c>
      <c r="P30" s="28" t="s">
        <v>34</v>
      </c>
      <c r="Q30" s="26">
        <f t="shared" si="1"/>
        <v>30</v>
      </c>
      <c r="S30" s="26">
        <v>5</v>
      </c>
      <c r="T30" s="26">
        <v>6</v>
      </c>
    </row>
    <row r="31" spans="1:20" ht="53.15" customHeight="1" x14ac:dyDescent="0.35">
      <c r="L31" s="26"/>
      <c r="N31" s="26">
        <f t="shared" si="2"/>
        <v>10</v>
      </c>
      <c r="O31" s="27" t="s">
        <v>41</v>
      </c>
      <c r="P31" s="28" t="s">
        <v>68</v>
      </c>
      <c r="Q31" s="26">
        <f t="shared" si="1"/>
        <v>30</v>
      </c>
      <c r="S31" s="26">
        <v>5</v>
      </c>
      <c r="T31" s="26">
        <v>6</v>
      </c>
    </row>
    <row r="32" spans="1:20" ht="54.65" customHeight="1" x14ac:dyDescent="0.35">
      <c r="L32" s="26"/>
      <c r="N32" s="26">
        <f t="shared" si="2"/>
        <v>11</v>
      </c>
      <c r="O32" s="27" t="s">
        <v>58</v>
      </c>
      <c r="P32" s="28" t="s">
        <v>45</v>
      </c>
      <c r="Q32" s="26">
        <f t="shared" si="1"/>
        <v>24</v>
      </c>
      <c r="S32" s="26">
        <v>3</v>
      </c>
      <c r="T32" s="26">
        <v>8</v>
      </c>
    </row>
    <row r="33" spans="12:20" ht="50.5" customHeight="1" x14ac:dyDescent="0.35">
      <c r="L33" s="26"/>
      <c r="N33" s="26">
        <f t="shared" si="2"/>
        <v>12</v>
      </c>
      <c r="O33" s="27" t="s">
        <v>59</v>
      </c>
      <c r="P33" s="28" t="s">
        <v>36</v>
      </c>
      <c r="Q33" s="26">
        <f t="shared" si="1"/>
        <v>24</v>
      </c>
      <c r="S33" s="26">
        <v>3</v>
      </c>
      <c r="T33" s="26">
        <v>8</v>
      </c>
    </row>
    <row r="34" spans="12:20" ht="50.5" customHeight="1" x14ac:dyDescent="0.35">
      <c r="L34" s="26"/>
      <c r="N34" s="26">
        <f t="shared" si="2"/>
        <v>13</v>
      </c>
      <c r="O34" s="27" t="s">
        <v>60</v>
      </c>
      <c r="P34" s="28" t="s">
        <v>46</v>
      </c>
      <c r="Q34" s="26">
        <f t="shared" si="1"/>
        <v>24</v>
      </c>
      <c r="S34" s="26">
        <v>4</v>
      </c>
      <c r="T34" s="26">
        <v>6</v>
      </c>
    </row>
    <row r="35" spans="12:20" ht="50.5" customHeight="1" x14ac:dyDescent="0.35">
      <c r="L35" s="26"/>
      <c r="N35" s="26">
        <f t="shared" si="2"/>
        <v>14</v>
      </c>
      <c r="O35" s="27" t="s">
        <v>17</v>
      </c>
      <c r="P35" s="28" t="s">
        <v>24</v>
      </c>
      <c r="Q35" s="26">
        <f t="shared" si="1"/>
        <v>20</v>
      </c>
      <c r="S35" s="26">
        <v>4</v>
      </c>
      <c r="T35" s="26">
        <v>5</v>
      </c>
    </row>
    <row r="36" spans="12:20" ht="50.5" customHeight="1" x14ac:dyDescent="0.35">
      <c r="L36" s="26"/>
      <c r="N36" s="26">
        <f t="shared" si="2"/>
        <v>15</v>
      </c>
      <c r="O36" s="27" t="s">
        <v>19</v>
      </c>
      <c r="P36" s="28" t="s">
        <v>23</v>
      </c>
      <c r="Q36" s="26">
        <f t="shared" si="1"/>
        <v>20</v>
      </c>
      <c r="S36" s="26">
        <v>4</v>
      </c>
      <c r="T36" s="26">
        <v>5</v>
      </c>
    </row>
    <row r="37" spans="12:20" ht="50.5" customHeight="1" x14ac:dyDescent="0.35">
      <c r="L37" s="26"/>
      <c r="N37" s="26">
        <f t="shared" si="2"/>
        <v>16</v>
      </c>
      <c r="O37" s="27" t="s">
        <v>61</v>
      </c>
      <c r="P37" s="28" t="s">
        <v>47</v>
      </c>
      <c r="Q37" s="26">
        <f t="shared" si="1"/>
        <v>16</v>
      </c>
      <c r="S37" s="26">
        <v>2</v>
      </c>
      <c r="T37" s="26">
        <v>8</v>
      </c>
    </row>
    <row r="38" spans="12:20" ht="50.5" customHeight="1" x14ac:dyDescent="0.35">
      <c r="L38" s="26"/>
      <c r="N38" s="26">
        <f t="shared" si="2"/>
        <v>17</v>
      </c>
      <c r="O38" s="27" t="s">
        <v>62</v>
      </c>
      <c r="P38" s="28" t="s">
        <v>63</v>
      </c>
      <c r="Q38" s="26">
        <f t="shared" si="1"/>
        <v>10</v>
      </c>
      <c r="S38" s="26">
        <v>2</v>
      </c>
      <c r="T38" s="26">
        <v>5</v>
      </c>
    </row>
    <row r="39" spans="12:20" ht="50.5" customHeight="1" x14ac:dyDescent="0.35">
      <c r="L39" s="26"/>
      <c r="N39" s="26">
        <f t="shared" si="2"/>
        <v>18</v>
      </c>
      <c r="O39" s="27" t="s">
        <v>64</v>
      </c>
      <c r="P39" s="28" t="s">
        <v>37</v>
      </c>
      <c r="Q39" s="26">
        <f t="shared" si="1"/>
        <v>10</v>
      </c>
      <c r="S39" s="26">
        <v>2</v>
      </c>
      <c r="T39" s="26">
        <v>5</v>
      </c>
    </row>
    <row r="40" spans="12:20" ht="50.5" customHeight="1" x14ac:dyDescent="0.35">
      <c r="N40" s="26">
        <v>19</v>
      </c>
      <c r="O40" s="27" t="s">
        <v>38</v>
      </c>
      <c r="P40" s="28" t="s">
        <v>39</v>
      </c>
      <c r="Q40" s="26">
        <f t="shared" si="1"/>
        <v>10</v>
      </c>
      <c r="S40" s="26">
        <v>2</v>
      </c>
      <c r="T40" s="26">
        <v>5</v>
      </c>
    </row>
    <row r="41" spans="12:20" ht="50.5" customHeight="1" x14ac:dyDescent="0.35">
      <c r="N41" s="26">
        <v>20</v>
      </c>
      <c r="O41" s="27" t="s">
        <v>56</v>
      </c>
      <c r="P41" s="28" t="s">
        <v>44</v>
      </c>
      <c r="Q41" s="26">
        <f t="shared" si="1"/>
        <v>0</v>
      </c>
      <c r="S41" s="26">
        <v>0</v>
      </c>
      <c r="T41" s="26">
        <v>0</v>
      </c>
    </row>
    <row r="42" spans="12:20" ht="50.5" customHeight="1" x14ac:dyDescent="0.35">
      <c r="N42" s="26">
        <v>21</v>
      </c>
      <c r="O42" s="27" t="s">
        <v>43</v>
      </c>
      <c r="P42" s="28" t="s">
        <v>42</v>
      </c>
      <c r="Q42" s="26">
        <f t="shared" si="1"/>
        <v>0</v>
      </c>
      <c r="S42" s="26">
        <v>0</v>
      </c>
      <c r="T42" s="26">
        <v>0</v>
      </c>
    </row>
    <row r="43" spans="12:20" ht="50.5" customHeight="1" x14ac:dyDescent="0.35">
      <c r="N43" s="26"/>
      <c r="O43" s="27"/>
      <c r="P43" s="28"/>
      <c r="Q43" s="26"/>
      <c r="S43" s="26"/>
      <c r="T43" s="26"/>
    </row>
    <row r="44" spans="12:20" ht="50.5" customHeight="1" x14ac:dyDescent="0.35">
      <c r="N44" s="26"/>
      <c r="O44" s="27"/>
      <c r="P44" s="28"/>
      <c r="Q44" s="26"/>
      <c r="S44" s="26"/>
      <c r="T44" s="26"/>
    </row>
    <row r="45" spans="12:20" ht="50.5" customHeight="1" x14ac:dyDescent="0.35">
      <c r="N45" s="26"/>
      <c r="O45" s="27"/>
      <c r="P45" s="28"/>
      <c r="Q45" s="26"/>
      <c r="S45" s="26"/>
      <c r="T45" s="26"/>
    </row>
    <row r="46" spans="12:20" ht="50.5" customHeight="1" x14ac:dyDescent="0.35">
      <c r="N46" s="26"/>
      <c r="O46" s="27"/>
      <c r="P46" s="28"/>
      <c r="Q46" s="26"/>
      <c r="S46" s="26"/>
      <c r="T46" s="26"/>
    </row>
    <row r="47" spans="12:20" ht="50.5" customHeight="1" x14ac:dyDescent="0.35">
      <c r="N47" s="26"/>
      <c r="O47" s="27"/>
      <c r="P47" s="28"/>
      <c r="Q47" s="26"/>
      <c r="S47" s="26"/>
      <c r="T47" s="26"/>
    </row>
    <row r="48" spans="12:20" ht="50.5" customHeight="1" x14ac:dyDescent="0.35"/>
    <row r="49" ht="50.5" customHeight="1" x14ac:dyDescent="0.35"/>
    <row r="50" ht="50.5" customHeight="1" x14ac:dyDescent="0.35"/>
    <row r="51" ht="50.5" customHeight="1" x14ac:dyDescent="0.35"/>
    <row r="52" ht="50.5" customHeight="1" x14ac:dyDescent="0.35"/>
    <row r="53" ht="50.5" customHeight="1" x14ac:dyDescent="0.35"/>
    <row r="54" ht="50.5" customHeight="1" x14ac:dyDescent="0.35"/>
    <row r="55" ht="50.5" customHeight="1" x14ac:dyDescent="0.35"/>
    <row r="56" ht="50.5" customHeight="1" x14ac:dyDescent="0.35"/>
    <row r="57" ht="50.5" customHeight="1" x14ac:dyDescent="0.35"/>
    <row r="58" ht="50.5" customHeight="1" x14ac:dyDescent="0.35"/>
    <row r="59" ht="50.5" customHeight="1" x14ac:dyDescent="0.35"/>
    <row r="60" ht="50.5" customHeight="1" x14ac:dyDescent="0.35"/>
    <row r="61" ht="50.5" customHeight="1" x14ac:dyDescent="0.35"/>
    <row r="62" ht="50.5" customHeight="1" x14ac:dyDescent="0.35"/>
    <row r="63" ht="50.5" customHeight="1" x14ac:dyDescent="0.35"/>
    <row r="64" ht="50.5" customHeight="1" x14ac:dyDescent="0.35"/>
    <row r="65" ht="50.5" customHeight="1" x14ac:dyDescent="0.35"/>
    <row r="66" ht="50.5" customHeight="1" x14ac:dyDescent="0.35"/>
    <row r="67" ht="50.5" customHeight="1" x14ac:dyDescent="0.35"/>
    <row r="68" ht="50.5" customHeight="1" x14ac:dyDescent="0.35"/>
    <row r="69" ht="50.5" customHeight="1" x14ac:dyDescent="0.35"/>
    <row r="70" ht="50.5" customHeight="1" x14ac:dyDescent="0.35"/>
    <row r="71" ht="50.5" customHeight="1" x14ac:dyDescent="0.35"/>
    <row r="72" ht="50.5" customHeight="1" x14ac:dyDescent="0.35"/>
    <row r="73" ht="50.5" customHeight="1" x14ac:dyDescent="0.35"/>
    <row r="74" ht="50.5" customHeight="1" x14ac:dyDescent="0.35"/>
    <row r="75" ht="50.5" customHeight="1" x14ac:dyDescent="0.35"/>
    <row r="76" ht="50.5" customHeight="1" x14ac:dyDescent="0.35"/>
    <row r="77" ht="50.5" customHeight="1" x14ac:dyDescent="0.35"/>
    <row r="78" ht="50.5" customHeight="1" x14ac:dyDescent="0.35"/>
    <row r="79" ht="50.5" customHeight="1" x14ac:dyDescent="0.35"/>
    <row r="80" ht="50.5" customHeight="1" x14ac:dyDescent="0.35"/>
    <row r="81" ht="50.5" customHeight="1" x14ac:dyDescent="0.35"/>
    <row r="82" ht="50.5" customHeight="1" x14ac:dyDescent="0.35"/>
    <row r="83" ht="50.5" customHeight="1" x14ac:dyDescent="0.35"/>
    <row r="84" ht="50.5" customHeight="1" x14ac:dyDescent="0.35"/>
    <row r="85" ht="50.5" customHeight="1" x14ac:dyDescent="0.35"/>
    <row r="86" ht="50.5" customHeight="1" x14ac:dyDescent="0.35"/>
    <row r="87" ht="50.5" customHeight="1" x14ac:dyDescent="0.35"/>
    <row r="88" ht="50.5" customHeight="1" x14ac:dyDescent="0.35"/>
    <row r="89" ht="50.5" customHeight="1" x14ac:dyDescent="0.35"/>
    <row r="90" ht="50.5" customHeight="1" x14ac:dyDescent="0.35"/>
    <row r="91" ht="50.5" customHeight="1" x14ac:dyDescent="0.35"/>
    <row r="92" ht="50.5" customHeight="1" x14ac:dyDescent="0.35"/>
    <row r="93" ht="50.5" customHeight="1" x14ac:dyDescent="0.35"/>
    <row r="94" ht="50.5" customHeight="1" x14ac:dyDescent="0.35"/>
    <row r="95" ht="50.5" customHeight="1" x14ac:dyDescent="0.35"/>
    <row r="96" ht="50.5" customHeight="1" x14ac:dyDescent="0.35"/>
    <row r="97" ht="50.5" customHeight="1" x14ac:dyDescent="0.35"/>
  </sheetData>
  <mergeCells count="2">
    <mergeCell ref="A6:A17"/>
    <mergeCell ref="B16:L16"/>
  </mergeCells>
  <pageMargins left="0.15748031496062992" right="0.15748031496062992" top="0.74803149606299213" bottom="0.74803149606299213"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BB3CA-150D-4E93-BDAF-CE8AD238CCC1}">
  <sheetPr>
    <pageSetUpPr fitToPage="1"/>
  </sheetPr>
  <dimension ref="A1:U52"/>
  <sheetViews>
    <sheetView showGridLines="0" tabSelected="1" topLeftCell="I1" zoomScale="50" zoomScaleNormal="50" workbookViewId="0">
      <selection activeCell="T10" sqref="T10"/>
    </sheetView>
  </sheetViews>
  <sheetFormatPr baseColWidth="10" defaultColWidth="9.1796875" defaultRowHeight="14.5" x14ac:dyDescent="0.35"/>
  <cols>
    <col min="1" max="1" width="3.81640625" customWidth="1"/>
    <col min="2" max="11" width="8.81640625" customWidth="1"/>
    <col min="12" max="12" width="22.453125" customWidth="1"/>
    <col min="13" max="13" width="2.54296875" customWidth="1"/>
    <col min="14" max="14" width="7.7265625" style="45" customWidth="1"/>
    <col min="15" max="15" width="63.7265625" customWidth="1"/>
    <col min="16" max="16" width="4.54296875" hidden="1" customWidth="1"/>
    <col min="17" max="17" width="114.6328125" customWidth="1"/>
    <col min="18" max="18" width="12" style="45" customWidth="1"/>
    <col min="19" max="19" width="28.26953125" style="45" customWidth="1"/>
    <col min="20" max="20" width="51.36328125" customWidth="1"/>
    <col min="21" max="21" width="2.1796875" customWidth="1"/>
    <col min="22" max="22" width="56.81640625" customWidth="1"/>
    <col min="23" max="23" width="4.453125" customWidth="1"/>
    <col min="24" max="26" width="4.1796875" customWidth="1"/>
  </cols>
  <sheetData>
    <row r="1" spans="1:21" ht="30.5" customHeight="1" x14ac:dyDescent="0.35">
      <c r="N1" s="107"/>
      <c r="O1" s="108"/>
      <c r="P1" s="113" t="s">
        <v>136</v>
      </c>
      <c r="Q1" s="113"/>
      <c r="R1" s="113"/>
      <c r="S1" s="116" t="s">
        <v>134</v>
      </c>
      <c r="T1" s="117"/>
      <c r="U1" s="117"/>
    </row>
    <row r="2" spans="1:21" ht="26.5" customHeight="1" x14ac:dyDescent="0.35">
      <c r="N2" s="109"/>
      <c r="O2" s="110"/>
      <c r="P2" s="114"/>
      <c r="Q2" s="114"/>
      <c r="R2" s="114"/>
      <c r="S2" s="118" t="s">
        <v>137</v>
      </c>
      <c r="T2" s="119"/>
      <c r="U2" s="119"/>
    </row>
    <row r="3" spans="1:21" ht="19.5" customHeight="1" x14ac:dyDescent="0.35">
      <c r="N3" s="109"/>
      <c r="O3" s="110"/>
      <c r="P3" s="114"/>
      <c r="Q3" s="114"/>
      <c r="R3" s="114"/>
      <c r="S3" s="120" t="s">
        <v>135</v>
      </c>
      <c r="T3" s="121"/>
      <c r="U3" s="121"/>
    </row>
    <row r="4" spans="1:21" ht="29" customHeight="1" thickBot="1" x14ac:dyDescent="0.4">
      <c r="N4" s="111"/>
      <c r="O4" s="112"/>
      <c r="P4" s="115"/>
      <c r="Q4" s="115"/>
      <c r="R4" s="115"/>
      <c r="S4" s="122" t="s">
        <v>138</v>
      </c>
      <c r="T4" s="123"/>
      <c r="U4" s="123"/>
    </row>
    <row r="5" spans="1:21" ht="17" x14ac:dyDescent="0.35">
      <c r="B5" s="22" t="s">
        <v>6</v>
      </c>
      <c r="C5" s="17"/>
      <c r="D5" s="17"/>
      <c r="E5" s="17"/>
      <c r="F5" s="17"/>
      <c r="G5" s="17"/>
      <c r="H5" s="17"/>
      <c r="I5" s="17"/>
      <c r="J5" s="17"/>
      <c r="K5" s="17"/>
      <c r="L5" s="17"/>
      <c r="M5" s="17"/>
      <c r="N5" s="56"/>
      <c r="O5" s="17"/>
      <c r="P5" s="17"/>
      <c r="Q5" s="17"/>
      <c r="R5" s="56"/>
    </row>
    <row r="6" spans="1:21" ht="3" customHeight="1" x14ac:dyDescent="0.4">
      <c r="B6" s="23"/>
    </row>
    <row r="7" spans="1:21" ht="17" x14ac:dyDescent="0.35">
      <c r="B7" s="22" t="s">
        <v>118</v>
      </c>
      <c r="C7" s="17"/>
      <c r="D7" s="17"/>
      <c r="E7" s="17"/>
      <c r="F7" s="17"/>
      <c r="G7" s="17"/>
      <c r="H7" s="17"/>
      <c r="I7" s="17"/>
      <c r="J7" s="17"/>
      <c r="K7" s="17"/>
      <c r="L7" s="17"/>
      <c r="M7" s="17"/>
      <c r="N7" s="56"/>
      <c r="O7" s="17"/>
      <c r="P7" s="17"/>
      <c r="Q7" s="17"/>
      <c r="R7" s="56"/>
    </row>
    <row r="8" spans="1:21" ht="12" customHeight="1" x14ac:dyDescent="0.35"/>
    <row r="9" spans="1:21" ht="47.15" customHeight="1" x14ac:dyDescent="0.35">
      <c r="B9" s="36"/>
      <c r="C9" s="37"/>
      <c r="D9" s="37"/>
      <c r="E9" s="37"/>
      <c r="F9" s="37"/>
      <c r="G9" s="37"/>
      <c r="H9" s="37"/>
      <c r="I9" s="37"/>
      <c r="J9" s="37"/>
      <c r="K9" s="37"/>
      <c r="L9" s="37"/>
      <c r="N9" s="65" t="s">
        <v>2</v>
      </c>
      <c r="O9" s="65" t="s">
        <v>3</v>
      </c>
      <c r="P9" s="65" t="s">
        <v>80</v>
      </c>
      <c r="Q9" s="65" t="s">
        <v>4</v>
      </c>
      <c r="R9" s="65" t="s">
        <v>5</v>
      </c>
      <c r="S9" s="24" t="s">
        <v>78</v>
      </c>
      <c r="T9" s="24" t="s">
        <v>79</v>
      </c>
    </row>
    <row r="10" spans="1:21" s="87" customFormat="1" ht="241.5" customHeight="1" x14ac:dyDescent="0.35">
      <c r="B10" s="88"/>
      <c r="C10" s="89"/>
      <c r="D10" s="89"/>
      <c r="E10" s="89"/>
      <c r="F10" s="89"/>
      <c r="G10" s="89"/>
      <c r="H10" s="89"/>
      <c r="I10" s="89"/>
      <c r="J10" s="89"/>
      <c r="K10" s="89"/>
      <c r="L10" s="89"/>
      <c r="N10" s="90">
        <f>+N26</f>
        <v>1</v>
      </c>
      <c r="O10" s="91" t="str">
        <f>+O26</f>
        <v>EIA 9 and operational permits disapproval caused by social, political and regulatory context in Peru (applicability of the Supreme Decree that approves the Regulation of Law No. 31211, Law that provides for the adaptation of transportation and final disposal of tailings to companies that carry out mining-metallurgy activities.) making impossible to extend LoM to 2030 .</v>
      </c>
      <c r="P10" s="92" t="str">
        <f>+P25</f>
        <v>Impact</v>
      </c>
      <c r="Q10" s="92" t="str">
        <f>+Q26</f>
        <v xml:space="preserve">Continuous engagement with regulators that will evaluate EIA 9.                                                                                                                                                                                                                 Development and application of social and communication strategy with key stakeholders.
Stakeholders monitoring . 
Continuous coordination between GF team.
Strict quality control of EIA to reduce observations.
Internal and external communications plan.
Application of the new legislation in Peru D.S.N° 006-2023-MINAM to request that the regulator applies the previous legal framework for EIA.
</v>
      </c>
      <c r="R10" s="93">
        <f>+R26</f>
        <v>89</v>
      </c>
      <c r="S10" s="94" t="str">
        <f>+S26</f>
        <v>Edwin Zegarra</v>
      </c>
      <c r="T10" s="95">
        <f>+T26</f>
        <v>0</v>
      </c>
      <c r="U10" s="97"/>
    </row>
    <row r="11" spans="1:21" ht="244" customHeight="1" x14ac:dyDescent="0.35">
      <c r="A11" s="106" t="s">
        <v>1</v>
      </c>
      <c r="B11" s="36"/>
      <c r="C11" s="37"/>
      <c r="D11" s="37"/>
      <c r="E11" s="37"/>
      <c r="F11" s="37"/>
      <c r="G11" s="37"/>
      <c r="H11" s="37"/>
      <c r="I11" s="37"/>
      <c r="J11" s="37"/>
      <c r="K11" s="37"/>
      <c r="L11" s="37"/>
      <c r="M11" s="21"/>
      <c r="N11" s="59">
        <f t="shared" ref="N11:T11" si="0">+N27</f>
        <v>2</v>
      </c>
      <c r="O11" s="62" t="str">
        <f t="shared" si="0"/>
        <v xml:space="preserve">Considerable increase in expectations and requests for services, labor and social project opportunities by the populations of the Area of Direct Influence, due to the process of closing the operation (work fronts) could trigger protests, blockades and paralyze the mining operation and  intrusion / invasion in our property.
</v>
      </c>
      <c r="P11" s="58" t="str">
        <f t="shared" si="0"/>
        <v xml:space="preserve">Road blockades (external and internal)
Stoppage of operation activities </v>
      </c>
      <c r="Q11" s="58" t="str">
        <f t="shared" si="0"/>
        <v>* Permanent meetings with leaders and stakeholders of the Hualgayoc district and communities/ hamlets in the Area of Direct Influence to inform, socialize, raise awareness and monitor their expectations.
* Manage and implement new opportunities (business and labor) on the different fronts of the operation.     
* Dissemination with the authorities of the surrounding populations explaining the activities of the mine closure process.
* Manage and implement projects through the multi-stakeholder strategy at different levels of government (local, regional and national).                                                                          * Before a protest must be in the mine legal, social and security team together.</v>
      </c>
      <c r="R11" s="93">
        <f t="shared" si="0"/>
        <v>76</v>
      </c>
      <c r="S11" s="64" t="str">
        <f t="shared" si="0"/>
        <v>Henry Rojas</v>
      </c>
      <c r="T11" s="46">
        <f t="shared" si="0"/>
        <v>0</v>
      </c>
      <c r="U11" s="97"/>
    </row>
    <row r="12" spans="1:21" ht="101.25" customHeight="1" x14ac:dyDescent="0.35">
      <c r="A12" s="106"/>
      <c r="B12" s="36"/>
      <c r="C12" s="37"/>
      <c r="D12" s="37"/>
      <c r="E12" s="37"/>
      <c r="F12" s="37"/>
      <c r="G12" s="37"/>
      <c r="H12" s="37"/>
      <c r="I12" s="37"/>
      <c r="J12" s="37"/>
      <c r="K12" s="37"/>
      <c r="L12" s="37"/>
      <c r="M12" s="21"/>
      <c r="N12" s="59">
        <f t="shared" ref="N12:T12" si="1">+N28</f>
        <v>3</v>
      </c>
      <c r="O12" s="62" t="str">
        <f t="shared" si="1"/>
        <v>Production losses due to unstability in the pit and interaction phases in mining activities (conditions: end of mine life, pit bottom and heavy rains).</v>
      </c>
      <c r="P12" s="58">
        <f t="shared" si="1"/>
        <v>0</v>
      </c>
      <c r="Q12" s="58" t="str">
        <f t="shared" si="1"/>
        <v>*The planned production of the plan should include these risks each month.                                                                                                                                                                                               *Conduct weekly inspection of team leaders and implement operational control.                                                                                                                                                                                *Continuous monitoring with radars.</v>
      </c>
      <c r="R12" s="60">
        <f t="shared" si="1"/>
        <v>60</v>
      </c>
      <c r="S12" s="63" t="str">
        <f t="shared" si="1"/>
        <v xml:space="preserve">Daniel Roca/Luis Villegas/Julio Torres </v>
      </c>
      <c r="T12" s="61">
        <f t="shared" si="1"/>
        <v>0</v>
      </c>
      <c r="U12" s="97"/>
    </row>
    <row r="13" spans="1:21" ht="185.5" customHeight="1" x14ac:dyDescent="0.35">
      <c r="A13" s="106"/>
      <c r="B13" s="36"/>
      <c r="C13" s="37"/>
      <c r="D13" s="37"/>
      <c r="E13" s="37"/>
      <c r="F13" s="38"/>
      <c r="G13" s="37"/>
      <c r="H13" s="39"/>
      <c r="I13" s="37"/>
      <c r="J13" s="39"/>
      <c r="K13" s="37"/>
      <c r="L13" s="37"/>
      <c r="M13" s="21"/>
      <c r="N13" s="59">
        <f t="shared" ref="N13:T13" si="2">+N29</f>
        <v>4</v>
      </c>
      <c r="O13" s="62" t="str">
        <f t="shared" si="2"/>
        <v xml:space="preserve">Cost increased due to world wide inflation mainly diesel price and potential additional cost derivated from "El Niño" phenomenom. </v>
      </c>
      <c r="P13" s="58" t="str">
        <f t="shared" si="2"/>
        <v>As of February, an additional cost of US$ 8M has been projected for 2022 year, using current prices.</v>
      </c>
      <c r="Q13" s="86" t="str">
        <f t="shared" si="2"/>
        <v xml:space="preserve">Optimization of main mine activitities such as: hauling distances, explosives consumption among others.
Review of all contracts scope, mainly which expires.
Prioritization of consultants and services.
Limitation of travels and expenses.
Frequent monitoring of commotitties prices impact.
Approval of unbudget activities only if are been offset. </v>
      </c>
      <c r="R13" s="60">
        <f t="shared" si="2"/>
        <v>47</v>
      </c>
      <c r="S13" s="63" t="str">
        <f t="shared" si="2"/>
        <v>Rafael Caballero</v>
      </c>
      <c r="T13" s="61">
        <f t="shared" si="2"/>
        <v>0</v>
      </c>
      <c r="U13" s="97"/>
    </row>
    <row r="14" spans="1:21" ht="171" customHeight="1" x14ac:dyDescent="0.35">
      <c r="A14" s="106"/>
      <c r="B14" s="36"/>
      <c r="C14" s="37"/>
      <c r="D14" s="37"/>
      <c r="E14" s="40"/>
      <c r="F14" s="38"/>
      <c r="G14" s="38"/>
      <c r="H14" s="38"/>
      <c r="I14" s="41"/>
      <c r="J14" s="41"/>
      <c r="K14" s="41"/>
      <c r="L14" s="37"/>
      <c r="M14" s="21"/>
      <c r="N14" s="59">
        <f>+N30</f>
        <v>5</v>
      </c>
      <c r="O14" s="62" t="str">
        <f t="shared" ref="O14:T14" si="3">+O30</f>
        <v>Loss of talent by LOM from the mine and external options.</v>
      </c>
      <c r="P14" s="58">
        <f t="shared" si="3"/>
        <v>0</v>
      </c>
      <c r="Q14" s="58" t="str">
        <f t="shared" si="3"/>
        <v>Identification of key personnel, mapping of contribution and potential.                                                                                                                                                                                                                                                                                                                                                                                                     Retention proposals.</v>
      </c>
      <c r="R14" s="60">
        <f t="shared" si="3"/>
        <v>47</v>
      </c>
      <c r="S14" s="63" t="str">
        <f t="shared" si="3"/>
        <v>Fabio Escobar</v>
      </c>
      <c r="T14" s="61">
        <f t="shared" si="3"/>
        <v>0</v>
      </c>
      <c r="U14" s="97"/>
    </row>
    <row r="15" spans="1:21" ht="117.75" customHeight="1" x14ac:dyDescent="0.35">
      <c r="A15" s="106"/>
      <c r="B15" s="36"/>
      <c r="C15" s="37"/>
      <c r="D15" s="42"/>
      <c r="E15" s="40"/>
      <c r="F15" s="39"/>
      <c r="G15" s="38"/>
      <c r="H15" s="38"/>
      <c r="I15" s="41"/>
      <c r="J15" s="41"/>
      <c r="K15" s="41"/>
      <c r="L15" s="37"/>
      <c r="M15" s="21"/>
      <c r="N15" s="59">
        <f t="shared" ref="N15:T15" si="4">+N31</f>
        <v>6</v>
      </c>
      <c r="O15" s="62" t="str">
        <f t="shared" si="4"/>
        <v>Delay of the authority in the granting and/or renewal of licenses and permits, due to the high turnover of officials and unqualified personnel, in the institutions that approve the permits.</v>
      </c>
      <c r="P15" s="58" t="str">
        <f t="shared" si="4"/>
        <v>Operating without permits exposes GFLC to the risk of fines and/or downtimes.</v>
      </c>
      <c r="Q15" s="58" t="str">
        <f t="shared" si="4"/>
        <v>Monitoring and control of the Licenses and Permits table.                                                                                                                                                                                                                                                                                                Management and permanent review of the operational permits schedule.                                                                                                                                                                                                                                                             Permanent contact with the operational areas.                                                                                                                                                                                                                                                                                                                                  Constant interaction with the authority before and during the processing of the permit.</v>
      </c>
      <c r="R15" s="60">
        <f t="shared" si="4"/>
        <v>47</v>
      </c>
      <c r="S15" s="63" t="str">
        <f t="shared" si="4"/>
        <v>Ines Nuñovero</v>
      </c>
      <c r="T15" s="61">
        <f t="shared" si="4"/>
        <v>0</v>
      </c>
      <c r="U15" s="97"/>
    </row>
    <row r="16" spans="1:21" ht="202.5" customHeight="1" x14ac:dyDescent="0.35">
      <c r="A16" s="106"/>
      <c r="B16" s="36"/>
      <c r="C16" s="37"/>
      <c r="D16" s="41"/>
      <c r="E16" s="38"/>
      <c r="F16" s="38"/>
      <c r="G16" s="38"/>
      <c r="H16" s="38"/>
      <c r="I16" s="42"/>
      <c r="J16" s="41"/>
      <c r="K16" s="41"/>
      <c r="L16" s="41"/>
      <c r="M16" s="21"/>
      <c r="N16" s="59">
        <f t="shared" ref="N16:T16" si="5">+N32</f>
        <v>7</v>
      </c>
      <c r="O16" s="62" t="str">
        <f t="shared" si="5"/>
        <v>Cyber attack.</v>
      </c>
      <c r="P16" s="58" t="str">
        <f t="shared" si="5"/>
        <v>Systems and information being compromised can affect the normal Operation and Reputation of GF</v>
      </c>
      <c r="Q16" s="58" t="str">
        <f t="shared" si="5"/>
        <v xml:space="preserve">Antimalware tool running on every laptop, desktop and server.
Network analyticsto to detec any suspicious activity.
Secure Internet access banning risky web sites.
VPN remote access with double factor authentication .
Security Case managament  practice. 
Back up and Replication Strategy. </v>
      </c>
      <c r="R16" s="60">
        <f t="shared" si="5"/>
        <v>46</v>
      </c>
      <c r="S16" s="63" t="str">
        <f t="shared" si="5"/>
        <v>Jose Ishikawa</v>
      </c>
      <c r="T16" s="61" t="str">
        <f t="shared" si="5"/>
        <v xml:space="preserve">All mitigating actions has been completed:
* Antimalware tool running on every laptop, desktop and server
* Network analyticsto to detec any suspicious activity.
* Secure Internet access banning risky web sites.
* VPN remote access with double factor authentication 
* Security Case managament  practice 
* Back up and Replication Strategy </v>
      </c>
      <c r="U16" s="97"/>
    </row>
    <row r="17" spans="1:21" ht="161.25" customHeight="1" x14ac:dyDescent="0.35">
      <c r="A17" s="106"/>
      <c r="B17" s="36"/>
      <c r="C17" s="37"/>
      <c r="D17" s="41"/>
      <c r="E17" s="38"/>
      <c r="F17" s="38"/>
      <c r="G17" s="38"/>
      <c r="H17" s="39"/>
      <c r="I17" s="41"/>
      <c r="J17" s="41"/>
      <c r="K17" s="41"/>
      <c r="L17" s="41"/>
      <c r="M17" s="21"/>
      <c r="N17" s="59">
        <f t="shared" ref="N17:T17" si="6">+N33</f>
        <v>8</v>
      </c>
      <c r="O17" s="62" t="str">
        <f t="shared" si="6"/>
        <v>Work stoppage due to the process of progressive separation of workers from contractors, especially MUR WY, due to the progressive reduction of mining work and reduction of services of contracting companies in general in Cerro Corona.</v>
      </c>
      <c r="P17" s="58" t="str">
        <f t="shared" si="6"/>
        <v>Stopping the production process</v>
      </c>
      <c r="Q17" s="58" t="str">
        <f t="shared" si="6"/>
        <v xml:space="preserve">*Review of essential positions.
*Each critical area must develop a contingency plan.
*Maintain active communication with contractor management.                                                                                                                                                                                                                                      *The MUR administration must implement a workers' exit plan </v>
      </c>
      <c r="R17" s="60">
        <f t="shared" si="6"/>
        <v>44</v>
      </c>
      <c r="S17" s="64" t="str">
        <f t="shared" si="6"/>
        <v>Fabio Escobar</v>
      </c>
      <c r="T17" s="46">
        <f t="shared" si="6"/>
        <v>0</v>
      </c>
      <c r="U17" s="97"/>
    </row>
    <row r="18" spans="1:21" ht="163.5" customHeight="1" x14ac:dyDescent="0.35">
      <c r="A18" s="106"/>
      <c r="B18" s="36"/>
      <c r="C18" s="37"/>
      <c r="D18" s="41"/>
      <c r="E18" s="39"/>
      <c r="F18" s="38"/>
      <c r="G18" s="39"/>
      <c r="H18" s="38"/>
      <c r="I18" s="41"/>
      <c r="J18" s="42"/>
      <c r="K18" s="41"/>
      <c r="L18" s="41"/>
      <c r="M18" s="21"/>
      <c r="N18" s="59">
        <f t="shared" ref="N18:T18" si="7">+N34</f>
        <v>9</v>
      </c>
      <c r="O18" s="62" t="str">
        <f t="shared" si="7"/>
        <v>Shortage of strategic supplies - explosives due to global logistics crisis and conflict in Europe.</v>
      </c>
      <c r="P18" s="58" t="str">
        <f t="shared" si="7"/>
        <v>Disruption in mine operations due to reduction in blasting capacity</v>
      </c>
      <c r="Q18" s="58" t="str">
        <f t="shared" si="7"/>
        <v>Long term contract renewed with Orica, sourcing of base nitrate moved away from Russia.                                                                                                                                                                 In-country stock level by vendor increased to 90 days.                                                                                                                                                                                                                 Continuous monitoring with Orica for early detection of potential supply issues.</v>
      </c>
      <c r="R18" s="60">
        <f t="shared" si="7"/>
        <v>43</v>
      </c>
      <c r="S18" s="64" t="str">
        <f t="shared" si="7"/>
        <v>Jorge Luis Garcia</v>
      </c>
      <c r="T18" s="46">
        <f t="shared" si="7"/>
        <v>0</v>
      </c>
      <c r="U18" s="97"/>
    </row>
    <row r="19" spans="1:21" ht="279.75" customHeight="1" x14ac:dyDescent="0.35">
      <c r="A19" s="106"/>
      <c r="B19" s="36"/>
      <c r="C19" s="37"/>
      <c r="D19" s="41"/>
      <c r="E19" s="41"/>
      <c r="F19" s="41"/>
      <c r="G19" s="41"/>
      <c r="H19" s="41"/>
      <c r="I19" s="41"/>
      <c r="J19" s="41"/>
      <c r="K19" s="41"/>
      <c r="L19" s="41"/>
      <c r="M19" s="21"/>
      <c r="N19" s="59">
        <f t="shared" ref="N19:T19" si="8">+N35</f>
        <v>10</v>
      </c>
      <c r="O19" s="62" t="str">
        <f t="shared" si="8"/>
        <v>Material Failure in the Open Pit.</v>
      </c>
      <c r="P19" s="58">
        <f t="shared" si="8"/>
        <v>0</v>
      </c>
      <c r="Q19" s="58" t="str">
        <f t="shared" si="8"/>
        <v xml:space="preserve">* Competence of geotechnical personnel. * Specialized technical area.  * QA/QC.
* Geotechnical monitoring instruments: (Radar, Robotic Station, Extensometers, Piezometers, Clinometers).  * SOP Analysis (Care of slopes due to blasting).
* Pre- and post-blasting checklist.   * Drain control superficial / underground.   * Controlled blasting (Pre-split).
*  Design review by external consultant. * Equipment calibration. * Competence of Perforation and Blasting personnel and supervision.
* Instrumentation.  * Specific study of pit/dam earthquakes.  * Ensure the reliability of the Network (Communications System).
* Hydrological monitoring (pluviometer)   * Emergency Response Plan.
* Evacuation Plan due to Geotechnical Alert or Earthquake in Mine Operations. * Safety signage and walls.
</v>
      </c>
      <c r="R19" s="60">
        <f t="shared" si="8"/>
        <v>37</v>
      </c>
      <c r="S19" s="64" t="str">
        <f t="shared" si="8"/>
        <v>Julio Torres</v>
      </c>
      <c r="T19" s="46">
        <f t="shared" si="8"/>
        <v>0</v>
      </c>
      <c r="U19" s="97"/>
    </row>
    <row r="20" spans="1:21" ht="159" customHeight="1" x14ac:dyDescent="0.35">
      <c r="A20" s="106"/>
      <c r="B20" s="43"/>
      <c r="C20" s="36"/>
      <c r="D20" s="36"/>
      <c r="E20" s="36"/>
      <c r="F20" s="36"/>
      <c r="G20" s="36"/>
      <c r="H20" s="36"/>
      <c r="I20" s="36"/>
      <c r="J20" s="36"/>
      <c r="K20" s="36"/>
      <c r="L20" s="36"/>
      <c r="M20" s="21"/>
      <c r="N20" s="26"/>
      <c r="R20" s="26"/>
    </row>
    <row r="21" spans="1:21" x14ac:dyDescent="0.35">
      <c r="B21" s="43"/>
      <c r="C21" s="44"/>
      <c r="D21" s="44"/>
      <c r="E21" s="44"/>
      <c r="F21" s="44"/>
      <c r="G21" s="44"/>
      <c r="H21" s="44"/>
      <c r="I21" s="44"/>
      <c r="J21" s="44"/>
      <c r="K21" s="44"/>
      <c r="L21" s="44"/>
    </row>
    <row r="25" spans="1:21" ht="17" x14ac:dyDescent="0.35">
      <c r="N25" s="24" t="s">
        <v>2</v>
      </c>
      <c r="O25" s="24" t="s">
        <v>3</v>
      </c>
      <c r="P25" s="24" t="s">
        <v>80</v>
      </c>
      <c r="Q25" s="24" t="s">
        <v>4</v>
      </c>
      <c r="R25" s="24" t="s">
        <v>5</v>
      </c>
      <c r="S25" s="24" t="s">
        <v>78</v>
      </c>
      <c r="T25" s="24" t="s">
        <v>79</v>
      </c>
    </row>
    <row r="26" spans="1:21" ht="356.5" x14ac:dyDescent="0.35">
      <c r="N26" s="47">
        <v>1</v>
      </c>
      <c r="O26" s="54" t="s">
        <v>116</v>
      </c>
      <c r="P26" s="54" t="s">
        <v>83</v>
      </c>
      <c r="Q26" s="55" t="s">
        <v>119</v>
      </c>
      <c r="R26" s="48">
        <v>89</v>
      </c>
      <c r="S26" s="51" t="s">
        <v>70</v>
      </c>
      <c r="T26" s="52"/>
    </row>
    <row r="27" spans="1:21" ht="194.25" customHeight="1" x14ac:dyDescent="0.35">
      <c r="N27" s="47">
        <f>+N26+1</f>
        <v>2</v>
      </c>
      <c r="O27" s="50" t="s">
        <v>124</v>
      </c>
      <c r="P27" s="50" t="s">
        <v>84</v>
      </c>
      <c r="Q27" s="50" t="s">
        <v>125</v>
      </c>
      <c r="R27" s="49">
        <v>76</v>
      </c>
      <c r="S27" s="51" t="s">
        <v>69</v>
      </c>
      <c r="T27" s="52"/>
    </row>
    <row r="28" spans="1:21" ht="182.15" customHeight="1" x14ac:dyDescent="0.35">
      <c r="N28" s="47">
        <f t="shared" ref="N28:N41" si="9">+N27+1</f>
        <v>3</v>
      </c>
      <c r="O28" s="84" t="s">
        <v>133</v>
      </c>
      <c r="P28" s="84"/>
      <c r="Q28" s="84" t="s">
        <v>126</v>
      </c>
      <c r="R28" s="85">
        <v>60</v>
      </c>
      <c r="S28" s="53" t="s">
        <v>127</v>
      </c>
      <c r="T28" s="52"/>
    </row>
    <row r="29" spans="1:21" ht="164.25" customHeight="1" x14ac:dyDescent="0.35">
      <c r="N29" s="47">
        <f t="shared" si="9"/>
        <v>4</v>
      </c>
      <c r="O29" s="50" t="s">
        <v>110</v>
      </c>
      <c r="P29" s="50" t="s">
        <v>86</v>
      </c>
      <c r="Q29" s="50" t="s">
        <v>111</v>
      </c>
      <c r="R29" s="49">
        <v>47</v>
      </c>
      <c r="S29" s="51" t="s">
        <v>72</v>
      </c>
      <c r="T29" s="52"/>
    </row>
    <row r="30" spans="1:21" ht="115.5" customHeight="1" x14ac:dyDescent="0.35">
      <c r="N30" s="47">
        <f t="shared" si="9"/>
        <v>5</v>
      </c>
      <c r="O30" s="54" t="s">
        <v>109</v>
      </c>
      <c r="P30" s="69"/>
      <c r="Q30" s="50" t="s">
        <v>112</v>
      </c>
      <c r="R30" s="70">
        <v>47</v>
      </c>
      <c r="S30" s="70" t="s">
        <v>71</v>
      </c>
      <c r="T30" s="69"/>
    </row>
    <row r="31" spans="1:21" ht="66.75" customHeight="1" x14ac:dyDescent="0.35">
      <c r="N31" s="47">
        <f t="shared" si="9"/>
        <v>6</v>
      </c>
      <c r="O31" s="50" t="s">
        <v>97</v>
      </c>
      <c r="P31" s="50" t="s">
        <v>85</v>
      </c>
      <c r="Q31" s="50" t="s">
        <v>120</v>
      </c>
      <c r="R31" s="49">
        <v>47</v>
      </c>
      <c r="S31" s="51" t="s">
        <v>73</v>
      </c>
      <c r="T31" s="52"/>
    </row>
    <row r="32" spans="1:21" ht="205.5" customHeight="1" x14ac:dyDescent="0.35">
      <c r="N32" s="47">
        <f t="shared" si="9"/>
        <v>7</v>
      </c>
      <c r="O32" s="54" t="s">
        <v>114</v>
      </c>
      <c r="P32" s="54" t="s">
        <v>87</v>
      </c>
      <c r="Q32" s="50" t="s">
        <v>101</v>
      </c>
      <c r="R32" s="48">
        <v>46</v>
      </c>
      <c r="S32" s="51" t="s">
        <v>81</v>
      </c>
      <c r="T32" s="57" t="s">
        <v>88</v>
      </c>
    </row>
    <row r="33" spans="14:20" ht="120" customHeight="1" x14ac:dyDescent="0.35">
      <c r="N33" s="47">
        <f t="shared" si="9"/>
        <v>8</v>
      </c>
      <c r="O33" s="54" t="s">
        <v>115</v>
      </c>
      <c r="P33" s="54" t="s">
        <v>99</v>
      </c>
      <c r="Q33" s="54" t="s">
        <v>128</v>
      </c>
      <c r="R33" s="48">
        <v>44</v>
      </c>
      <c r="S33" s="96" t="s">
        <v>71</v>
      </c>
      <c r="T33" s="52"/>
    </row>
    <row r="34" spans="14:20" ht="129" customHeight="1" x14ac:dyDescent="0.35">
      <c r="N34" s="47">
        <f t="shared" si="9"/>
        <v>9</v>
      </c>
      <c r="O34" s="54" t="s">
        <v>100</v>
      </c>
      <c r="P34" s="54" t="s">
        <v>89</v>
      </c>
      <c r="Q34" s="55" t="s">
        <v>113</v>
      </c>
      <c r="R34" s="48">
        <v>43</v>
      </c>
      <c r="S34" s="51" t="s">
        <v>82</v>
      </c>
      <c r="T34" s="52"/>
    </row>
    <row r="35" spans="14:20" ht="144" customHeight="1" x14ac:dyDescent="0.35">
      <c r="N35" s="47">
        <f t="shared" si="9"/>
        <v>10</v>
      </c>
      <c r="O35" s="54" t="s">
        <v>122</v>
      </c>
      <c r="P35" s="69"/>
      <c r="Q35" s="55" t="s">
        <v>129</v>
      </c>
      <c r="R35" s="48">
        <v>37</v>
      </c>
      <c r="S35" s="51" t="s">
        <v>117</v>
      </c>
      <c r="T35" s="69"/>
    </row>
    <row r="36" spans="14:20" ht="124.5" customHeight="1" x14ac:dyDescent="0.35">
      <c r="N36" s="47">
        <f t="shared" si="9"/>
        <v>11</v>
      </c>
      <c r="O36" s="99" t="s">
        <v>130</v>
      </c>
      <c r="P36" s="100"/>
      <c r="Q36" s="101" t="s">
        <v>131</v>
      </c>
      <c r="R36" s="103">
        <v>37</v>
      </c>
      <c r="S36" s="102" t="s">
        <v>132</v>
      </c>
      <c r="T36" s="69"/>
    </row>
    <row r="37" spans="14:20" ht="105.75" customHeight="1" x14ac:dyDescent="0.35">
      <c r="N37" s="47">
        <f t="shared" si="9"/>
        <v>12</v>
      </c>
      <c r="O37" s="54" t="s">
        <v>92</v>
      </c>
      <c r="P37" s="54" t="s">
        <v>90</v>
      </c>
      <c r="Q37" s="54" t="s">
        <v>121</v>
      </c>
      <c r="R37" s="48">
        <v>25</v>
      </c>
      <c r="S37" s="51" t="s">
        <v>77</v>
      </c>
      <c r="T37" s="52"/>
    </row>
    <row r="38" spans="14:20" ht="145.5" customHeight="1" x14ac:dyDescent="0.35">
      <c r="N38" s="47">
        <f t="shared" si="9"/>
        <v>13</v>
      </c>
      <c r="O38" s="54" t="s">
        <v>76</v>
      </c>
      <c r="P38" s="54" t="s">
        <v>96</v>
      </c>
      <c r="Q38" s="54" t="s">
        <v>98</v>
      </c>
      <c r="R38" s="48">
        <v>4</v>
      </c>
      <c r="S38" s="51" t="s">
        <v>71</v>
      </c>
      <c r="T38" s="52"/>
    </row>
    <row r="39" spans="14:20" ht="163.5" customHeight="1" x14ac:dyDescent="0.35">
      <c r="N39" s="47">
        <f t="shared" si="9"/>
        <v>14</v>
      </c>
      <c r="O39" s="54" t="s">
        <v>74</v>
      </c>
      <c r="P39" s="54" t="s">
        <v>91</v>
      </c>
      <c r="Q39" s="54" t="s">
        <v>75</v>
      </c>
      <c r="R39" s="48">
        <v>4</v>
      </c>
      <c r="S39" s="51" t="s">
        <v>77</v>
      </c>
      <c r="T39" s="52"/>
    </row>
    <row r="40" spans="14:20" ht="409.5" x14ac:dyDescent="0.35">
      <c r="N40" s="98">
        <f t="shared" si="9"/>
        <v>15</v>
      </c>
      <c r="O40" s="54" t="s">
        <v>93</v>
      </c>
      <c r="P40" s="54" t="s">
        <v>94</v>
      </c>
      <c r="Q40" s="55" t="s">
        <v>102</v>
      </c>
      <c r="R40" s="48">
        <v>0</v>
      </c>
      <c r="S40" s="51" t="s">
        <v>71</v>
      </c>
      <c r="T40" s="57" t="s">
        <v>95</v>
      </c>
    </row>
    <row r="41" spans="14:20" ht="32.25" customHeight="1" x14ac:dyDescent="0.35">
      <c r="N41" s="47">
        <f t="shared" si="9"/>
        <v>16</v>
      </c>
      <c r="O41" s="69"/>
      <c r="P41" s="69"/>
      <c r="Q41" s="69"/>
      <c r="R41" s="70"/>
      <c r="S41" s="70"/>
      <c r="T41" s="69"/>
    </row>
    <row r="46" spans="14:20" ht="66.75" customHeight="1" x14ac:dyDescent="0.35">
      <c r="N46" s="47">
        <f>+N33+1</f>
        <v>9</v>
      </c>
      <c r="O46" s="66" t="s">
        <v>103</v>
      </c>
      <c r="P46" s="66"/>
      <c r="Q46" s="67" t="s">
        <v>104</v>
      </c>
      <c r="R46" s="68">
        <v>43</v>
      </c>
      <c r="S46" s="51" t="s">
        <v>70</v>
      </c>
      <c r="T46" s="52"/>
    </row>
    <row r="47" spans="14:20" ht="46.5" hidden="1" x14ac:dyDescent="0.35">
      <c r="N47" s="47">
        <f>+N37+1</f>
        <v>13</v>
      </c>
      <c r="O47" s="50" t="s">
        <v>105</v>
      </c>
      <c r="P47" s="50"/>
      <c r="Q47" s="54" t="s">
        <v>106</v>
      </c>
      <c r="R47" s="49"/>
      <c r="S47" s="51"/>
      <c r="T47" s="52"/>
    </row>
    <row r="48" spans="14:20" ht="62" hidden="1" x14ac:dyDescent="0.35">
      <c r="N48" s="47">
        <f>+N47+1</f>
        <v>14</v>
      </c>
      <c r="O48" s="69" t="s">
        <v>107</v>
      </c>
      <c r="P48" s="69"/>
      <c r="Q48" s="54" t="s">
        <v>108</v>
      </c>
      <c r="R48" s="70"/>
      <c r="S48" s="70"/>
      <c r="T48" s="69"/>
    </row>
    <row r="49" hidden="1" x14ac:dyDescent="0.35"/>
    <row r="50" hidden="1" x14ac:dyDescent="0.35"/>
    <row r="51" hidden="1" x14ac:dyDescent="0.35"/>
    <row r="52" hidden="1" x14ac:dyDescent="0.35"/>
  </sheetData>
  <autoFilter ref="O25:T34" xr:uid="{56EBB3CA-150D-4E93-BDAF-CE8AD238CCC1}">
    <sortState xmlns:xlrd2="http://schemas.microsoft.com/office/spreadsheetml/2017/richdata2" ref="O26:T41">
      <sortCondition descending="1" ref="R25:R34"/>
    </sortState>
  </autoFilter>
  <mergeCells count="7">
    <mergeCell ref="A11:A20"/>
    <mergeCell ref="N1:O4"/>
    <mergeCell ref="P1:R4"/>
    <mergeCell ref="S1:U1"/>
    <mergeCell ref="S2:U2"/>
    <mergeCell ref="S3:U3"/>
    <mergeCell ref="S4:U4"/>
  </mergeCells>
  <conditionalFormatting sqref="R10:R11">
    <cfRule type="colorScale" priority="9">
      <colorScale>
        <cfvo type="num" val="&quot;0+$T$6&quot;"/>
        <cfvo type="max"/>
        <color rgb="FFFF7128"/>
        <color rgb="FFFFEF9C"/>
      </colorScale>
    </cfRule>
  </conditionalFormatting>
  <conditionalFormatting sqref="R16">
    <cfRule type="colorScale" priority="6">
      <colorScale>
        <cfvo type="num" val="&quot;0+$T$6&quot;"/>
        <cfvo type="max"/>
        <color rgb="FFFF7128"/>
        <color rgb="FFFFEF9C"/>
      </colorScale>
    </cfRule>
  </conditionalFormatting>
  <pageMargins left="0.7" right="0.7" top="0.75" bottom="0.75" header="0.3" footer="0.3"/>
  <pageSetup paperSize="9" scale="38" orientation="landscape" r:id="rId1"/>
  <ignoredErrors>
    <ignoredError sqref="N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422C-027E-4687-B847-09C17D55E8A8}">
  <dimension ref="Z32:AK55"/>
  <sheetViews>
    <sheetView showGridLines="0" zoomScale="60" zoomScaleNormal="60" workbookViewId="0">
      <selection activeCell="L40" sqref="L40"/>
    </sheetView>
  </sheetViews>
  <sheetFormatPr baseColWidth="10" defaultColWidth="11.453125" defaultRowHeight="14.5" x14ac:dyDescent="0.35"/>
  <cols>
    <col min="4" max="13" width="5.1796875" customWidth="1"/>
    <col min="14" max="14" width="6.81640625" customWidth="1"/>
    <col min="15" max="15" width="8" customWidth="1"/>
    <col min="26" max="26" width="5.54296875" customWidth="1"/>
    <col min="27" max="37" width="7.7265625" customWidth="1"/>
  </cols>
  <sheetData>
    <row r="32" ht="15" thickBot="1" x14ac:dyDescent="0.4"/>
    <row r="33" spans="26:37" ht="30.75" customHeight="1" x14ac:dyDescent="0.35">
      <c r="Z33" s="124" t="s">
        <v>1</v>
      </c>
      <c r="AA33" s="29">
        <v>10</v>
      </c>
      <c r="AB33" s="71"/>
      <c r="AC33" s="71"/>
      <c r="AD33" s="71"/>
      <c r="AE33" s="71"/>
      <c r="AF33" s="71"/>
      <c r="AG33" s="71"/>
      <c r="AH33" s="72"/>
      <c r="AI33" s="72"/>
      <c r="AJ33" s="72"/>
      <c r="AK33" s="73"/>
    </row>
    <row r="34" spans="26:37" ht="30.75" customHeight="1" x14ac:dyDescent="0.35">
      <c r="Z34" s="124"/>
      <c r="AA34" s="30">
        <v>9</v>
      </c>
      <c r="AB34" s="74"/>
      <c r="AC34" s="75"/>
      <c r="AD34" s="76"/>
      <c r="AE34" s="76"/>
      <c r="AF34" s="76"/>
      <c r="AG34" s="76"/>
      <c r="AH34" s="76">
        <v>1</v>
      </c>
      <c r="AI34" s="77"/>
      <c r="AJ34" s="77"/>
      <c r="AK34" s="78"/>
    </row>
    <row r="35" spans="26:37" ht="30.75" customHeight="1" x14ac:dyDescent="0.35">
      <c r="Z35" s="124"/>
      <c r="AA35" s="30">
        <v>8</v>
      </c>
      <c r="AB35" s="75"/>
      <c r="AC35" s="75"/>
      <c r="AD35" s="75"/>
      <c r="AE35" s="76"/>
      <c r="AF35" s="76"/>
      <c r="AG35" s="76"/>
      <c r="AH35" s="76"/>
      <c r="AI35" s="76"/>
      <c r="AJ35" s="77"/>
      <c r="AK35" s="78"/>
    </row>
    <row r="36" spans="26:37" ht="30.75" customHeight="1" x14ac:dyDescent="0.35">
      <c r="Z36" s="124"/>
      <c r="AA36" s="30">
        <v>7</v>
      </c>
      <c r="AB36" s="75"/>
      <c r="AC36" s="75"/>
      <c r="AD36" s="75"/>
      <c r="AE36" s="75"/>
      <c r="AF36" s="76"/>
      <c r="AG36" s="76"/>
      <c r="AH36" s="76">
        <v>2</v>
      </c>
      <c r="AI36" s="76"/>
      <c r="AJ36" s="76"/>
      <c r="AK36" s="78"/>
    </row>
    <row r="37" spans="26:37" ht="30.75" customHeight="1" x14ac:dyDescent="0.35">
      <c r="Z37" s="124"/>
      <c r="AA37" s="30">
        <v>6</v>
      </c>
      <c r="AB37" s="79"/>
      <c r="AC37" s="80"/>
      <c r="AD37" s="75"/>
      <c r="AE37" s="75" t="s">
        <v>123</v>
      </c>
      <c r="AF37" s="75"/>
      <c r="AG37" s="75">
        <v>3</v>
      </c>
      <c r="AH37" s="76"/>
      <c r="AI37" s="76"/>
      <c r="AJ37" s="76"/>
      <c r="AK37" s="76"/>
    </row>
    <row r="38" spans="26:37" ht="30.75" customHeight="1" x14ac:dyDescent="0.35">
      <c r="Z38" s="124"/>
      <c r="AA38" s="30">
        <v>5</v>
      </c>
      <c r="AB38" s="79"/>
      <c r="AC38" s="80"/>
      <c r="AD38" s="80"/>
      <c r="AE38" s="75"/>
      <c r="AF38" s="75">
        <v>7</v>
      </c>
      <c r="AG38" s="75"/>
      <c r="AH38" s="75"/>
      <c r="AI38" s="75"/>
      <c r="AJ38" s="76"/>
      <c r="AK38" s="76"/>
    </row>
    <row r="39" spans="26:37" ht="30.75" customHeight="1" x14ac:dyDescent="0.35">
      <c r="Z39" s="124"/>
      <c r="AA39" s="30">
        <v>4</v>
      </c>
      <c r="AB39" s="79"/>
      <c r="AC39" s="80"/>
      <c r="AD39" s="80"/>
      <c r="AE39" s="80"/>
      <c r="AF39" s="75">
        <v>10</v>
      </c>
      <c r="AG39" s="75">
        <v>8</v>
      </c>
      <c r="AH39" s="75"/>
      <c r="AI39" s="75"/>
      <c r="AJ39" s="75"/>
      <c r="AK39" s="81"/>
    </row>
    <row r="40" spans="26:37" ht="30.75" customHeight="1" x14ac:dyDescent="0.35">
      <c r="Z40" s="124"/>
      <c r="AA40" s="30">
        <v>3</v>
      </c>
      <c r="AB40" s="79"/>
      <c r="AC40" s="80"/>
      <c r="AD40" s="80"/>
      <c r="AE40" s="80"/>
      <c r="AF40" s="80"/>
      <c r="AG40" s="80"/>
      <c r="AH40" s="75"/>
      <c r="AI40" s="75">
        <v>9</v>
      </c>
      <c r="AJ40" s="75"/>
      <c r="AK40" s="81"/>
    </row>
    <row r="41" spans="26:37" ht="30.75" customHeight="1" x14ac:dyDescent="0.35">
      <c r="Z41" s="124"/>
      <c r="AA41" s="30">
        <v>2</v>
      </c>
      <c r="AB41" s="79"/>
      <c r="AC41" s="80"/>
      <c r="AD41" s="80"/>
      <c r="AE41" s="80"/>
      <c r="AF41" s="80"/>
      <c r="AG41" s="80"/>
      <c r="AH41" s="80"/>
      <c r="AI41" s="80"/>
      <c r="AJ41" s="75"/>
      <c r="AK41" s="81"/>
    </row>
    <row r="42" spans="26:37" ht="30.75" customHeight="1" thickBot="1" x14ac:dyDescent="0.4">
      <c r="Z42" s="124"/>
      <c r="AA42" s="30">
        <v>1</v>
      </c>
      <c r="AB42" s="82"/>
      <c r="AC42" s="83"/>
      <c r="AD42" s="83"/>
      <c r="AE42" s="83"/>
      <c r="AF42" s="83"/>
      <c r="AG42" s="83"/>
      <c r="AH42" s="83"/>
      <c r="AI42" s="83"/>
      <c r="AJ42" s="83"/>
      <c r="AK42" s="83"/>
    </row>
    <row r="43" spans="26:37" ht="30.75" customHeight="1" thickBot="1" x14ac:dyDescent="0.4">
      <c r="Z43" s="124"/>
      <c r="AA43" s="4"/>
      <c r="AB43" s="18">
        <v>1</v>
      </c>
      <c r="AC43" s="19">
        <v>2</v>
      </c>
      <c r="AD43" s="19">
        <v>3</v>
      </c>
      <c r="AE43" s="19">
        <v>4</v>
      </c>
      <c r="AF43" s="19">
        <v>5</v>
      </c>
      <c r="AG43" s="19">
        <v>6</v>
      </c>
      <c r="AH43" s="19">
        <v>7</v>
      </c>
      <c r="AI43" s="19">
        <v>8</v>
      </c>
      <c r="AJ43" s="19">
        <v>9</v>
      </c>
      <c r="AK43" s="20">
        <v>10</v>
      </c>
    </row>
    <row r="44" spans="26:37" x14ac:dyDescent="0.35">
      <c r="AB44" s="125" t="s">
        <v>0</v>
      </c>
      <c r="AC44" s="125"/>
      <c r="AD44" s="125"/>
      <c r="AE44" s="125"/>
      <c r="AF44" s="125"/>
      <c r="AG44" s="125"/>
      <c r="AH44" s="125"/>
      <c r="AI44" s="125"/>
      <c r="AJ44" s="125"/>
      <c r="AK44" s="125"/>
    </row>
    <row r="46" spans="26:37" ht="16.5" customHeight="1" x14ac:dyDescent="0.35"/>
    <row r="47" spans="26:37" ht="15" customHeight="1" x14ac:dyDescent="0.35"/>
    <row r="48" spans="26:37" ht="18.649999999999999" customHeight="1" x14ac:dyDescent="0.35"/>
    <row r="49" ht="14.5" customHeight="1" x14ac:dyDescent="0.35"/>
    <row r="51" ht="14.5" customHeight="1" x14ac:dyDescent="0.35"/>
    <row r="53" ht="14.5" customHeight="1" x14ac:dyDescent="0.35"/>
    <row r="54" ht="19.5" customHeight="1" x14ac:dyDescent="0.35"/>
    <row r="55" ht="14.5" customHeight="1" x14ac:dyDescent="0.35"/>
  </sheetData>
  <mergeCells count="2">
    <mergeCell ref="Z33:Z43"/>
    <mergeCell ref="AB44:AK4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H11"/>
  <sheetViews>
    <sheetView workbookViewId="0">
      <selection activeCell="C1" sqref="C1:H11"/>
    </sheetView>
  </sheetViews>
  <sheetFormatPr baseColWidth="10" defaultColWidth="9.1796875" defaultRowHeight="14.5" x14ac:dyDescent="0.35"/>
  <sheetData>
    <row r="1" spans="3:8" ht="17" x14ac:dyDescent="0.4">
      <c r="C1" s="24" t="s">
        <v>3</v>
      </c>
      <c r="D1" s="24" t="s">
        <v>4</v>
      </c>
      <c r="E1" s="24" t="s">
        <v>5</v>
      </c>
      <c r="F1" s="25"/>
      <c r="G1" s="24" t="s">
        <v>8</v>
      </c>
      <c r="H1" s="24" t="s">
        <v>9</v>
      </c>
    </row>
    <row r="2" spans="3:8" ht="304.5" x14ac:dyDescent="0.35">
      <c r="C2" s="32" t="s">
        <v>26</v>
      </c>
      <c r="D2" s="33" t="s">
        <v>21</v>
      </c>
      <c r="E2" s="31">
        <f t="shared" ref="E2:E11" si="0">+G2*H2</f>
        <v>72</v>
      </c>
      <c r="F2" s="34"/>
      <c r="G2" s="31">
        <v>9</v>
      </c>
      <c r="H2" s="31">
        <v>8</v>
      </c>
    </row>
    <row r="3" spans="3:8" ht="116" x14ac:dyDescent="0.35">
      <c r="C3" s="27" t="s">
        <v>18</v>
      </c>
      <c r="D3" s="28" t="s">
        <v>27</v>
      </c>
      <c r="E3" s="26">
        <f t="shared" si="0"/>
        <v>56</v>
      </c>
      <c r="G3" s="26">
        <v>7</v>
      </c>
      <c r="H3" s="26">
        <v>8</v>
      </c>
    </row>
    <row r="4" spans="3:8" ht="159.5" x14ac:dyDescent="0.35">
      <c r="C4" s="32" t="s">
        <v>29</v>
      </c>
      <c r="D4" s="33" t="s">
        <v>30</v>
      </c>
      <c r="E4" s="31">
        <f t="shared" si="0"/>
        <v>42</v>
      </c>
      <c r="F4" s="34"/>
      <c r="G4" s="31">
        <v>6</v>
      </c>
      <c r="H4" s="31">
        <v>7</v>
      </c>
    </row>
    <row r="5" spans="3:8" ht="246.5" x14ac:dyDescent="0.35">
      <c r="C5" s="27" t="s">
        <v>16</v>
      </c>
      <c r="D5" s="28" t="s">
        <v>22</v>
      </c>
      <c r="E5" s="26">
        <f t="shared" si="0"/>
        <v>36</v>
      </c>
      <c r="G5" s="26">
        <v>6</v>
      </c>
      <c r="H5" s="26">
        <v>6</v>
      </c>
    </row>
    <row r="6" spans="3:8" ht="130.5" x14ac:dyDescent="0.35">
      <c r="C6" s="32" t="s">
        <v>14</v>
      </c>
      <c r="D6" s="33" t="s">
        <v>13</v>
      </c>
      <c r="E6" s="31">
        <f t="shared" si="0"/>
        <v>35</v>
      </c>
      <c r="F6" s="34"/>
      <c r="G6" s="31">
        <v>7</v>
      </c>
      <c r="H6" s="31">
        <v>5</v>
      </c>
    </row>
    <row r="7" spans="3:8" ht="232" x14ac:dyDescent="0.35">
      <c r="C7" s="27" t="s">
        <v>10</v>
      </c>
      <c r="D7" s="28" t="s">
        <v>28</v>
      </c>
      <c r="E7" s="26">
        <f t="shared" si="0"/>
        <v>35</v>
      </c>
      <c r="G7" s="26">
        <v>5</v>
      </c>
      <c r="H7" s="26">
        <v>7</v>
      </c>
    </row>
    <row r="8" spans="3:8" ht="203" x14ac:dyDescent="0.35">
      <c r="C8" s="32" t="s">
        <v>7</v>
      </c>
      <c r="D8" s="33" t="s">
        <v>15</v>
      </c>
      <c r="E8" s="31">
        <f t="shared" si="0"/>
        <v>30</v>
      </c>
      <c r="F8" s="34"/>
      <c r="G8" s="31">
        <v>6</v>
      </c>
      <c r="H8" s="31">
        <v>5</v>
      </c>
    </row>
    <row r="9" spans="3:8" ht="116" x14ac:dyDescent="0.35">
      <c r="C9" s="27" t="s">
        <v>19</v>
      </c>
      <c r="D9" s="28" t="s">
        <v>23</v>
      </c>
      <c r="E9" s="26">
        <f t="shared" si="0"/>
        <v>24</v>
      </c>
      <c r="G9" s="26">
        <v>6</v>
      </c>
      <c r="H9" s="26">
        <v>4</v>
      </c>
    </row>
    <row r="10" spans="3:8" ht="174" x14ac:dyDescent="0.35">
      <c r="C10" s="32" t="s">
        <v>17</v>
      </c>
      <c r="D10" s="33" t="s">
        <v>24</v>
      </c>
      <c r="E10" s="31">
        <f t="shared" si="0"/>
        <v>21</v>
      </c>
      <c r="F10" s="34"/>
      <c r="G10" s="31">
        <v>3</v>
      </c>
      <c r="H10" s="31">
        <v>7</v>
      </c>
    </row>
    <row r="11" spans="3:8" ht="188.5" x14ac:dyDescent="0.35">
      <c r="C11" s="27" t="s">
        <v>20</v>
      </c>
      <c r="D11" s="28" t="s">
        <v>25</v>
      </c>
      <c r="E11" s="26">
        <f t="shared" si="0"/>
        <v>20</v>
      </c>
      <c r="G11" s="26">
        <v>4</v>
      </c>
      <c r="H11" s="26">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C1" sqref="C1:H11"/>
    </sheetView>
  </sheetViews>
  <sheetFormatPr baseColWidth="10" defaultColWidth="9.1796875"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REGIONAL</vt:lpstr>
      <vt:lpstr>MR Estrategicos 10x10 CC</vt:lpstr>
      <vt:lpstr>matriz RE</vt:lpstr>
      <vt:lpstr>Sheet2</vt:lpstr>
      <vt:lpstr>Sheet3</vt:lpstr>
      <vt:lpstr>'MR Estrategicos 10x10 CC'!Área_de_impresión</vt:lpstr>
      <vt:lpstr>REGIONAL!Área_de_impresión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wongca</dc:creator>
  <cp:lastModifiedBy>Shirley Torres</cp:lastModifiedBy>
  <cp:lastPrinted>2022-03-17T16:53:51Z</cp:lastPrinted>
  <dcterms:created xsi:type="dcterms:W3CDTF">2011-01-14T16:27:19Z</dcterms:created>
  <dcterms:modified xsi:type="dcterms:W3CDTF">2024-10-16T23:02:43Z</dcterms:modified>
</cp:coreProperties>
</file>