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torres\Documents\2024\Actualización\"/>
    </mc:Choice>
  </mc:AlternateContent>
  <xr:revisionPtr revIDLastSave="0" documentId="13_ncr:1_{3804D3A5-DC25-4E92-B1BE-9DF8C3EF9FFD}" xr6:coauthVersionLast="47" xr6:coauthVersionMax="47" xr10:uidLastSave="{00000000-0000-0000-0000-000000000000}"/>
  <bookViews>
    <workbookView xWindow="-110" yWindow="-110" windowWidth="19420" windowHeight="10420" firstSheet="3" activeTab="3" xr2:uid="{00000000-000D-0000-FFFF-FFFF00000000}"/>
  </bookViews>
  <sheets>
    <sheet name="REGIONAL" sheetId="9" state="hidden" r:id="rId1"/>
    <sheet name="Sheet2" sheetId="2" state="hidden" r:id="rId2"/>
    <sheet name="Sheet3" sheetId="3" state="hidden" r:id="rId3"/>
    <sheet name="CC (5x5)" sheetId="15" r:id="rId4"/>
    <sheet name="Sheet4" sheetId="16" r:id="rId5"/>
    <sheet name="Sheet1" sheetId="14" state="hidden" r:id="rId6"/>
  </sheets>
  <definedNames>
    <definedName name="_xlnm._FilterDatabase" localSheetId="3" hidden="1">'CC (5x5)'!$K$22:$R$53</definedName>
    <definedName name="_xlnm._FilterDatabase" localSheetId="5" hidden="1">Sheet1!$A$1:$G$16</definedName>
    <definedName name="_xlnm.Print_Area" localSheetId="3">'CC (5x5)'!$A$9:$R$19</definedName>
    <definedName name="_xlnm.Print_Area" localSheetId="0">REGIONAL!$A$1:$T$19</definedName>
  </definedName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15" l="1"/>
  <c r="N28" i="15"/>
  <c r="R12" i="15" l="1"/>
  <c r="R13" i="15"/>
  <c r="R14" i="15"/>
  <c r="R15" i="15"/>
  <c r="R16" i="15"/>
  <c r="R17" i="15"/>
  <c r="R18" i="15"/>
  <c r="R19" i="15"/>
  <c r="Q12" i="15"/>
  <c r="Q13" i="15"/>
  <c r="Q14" i="15"/>
  <c r="Q15" i="15"/>
  <c r="Q16" i="15"/>
  <c r="Q17" i="15"/>
  <c r="Q18" i="15"/>
  <c r="Q19" i="15"/>
  <c r="P12" i="15"/>
  <c r="P13" i="15"/>
  <c r="P14" i="15"/>
  <c r="P15" i="15"/>
  <c r="P16" i="15"/>
  <c r="P17" i="15"/>
  <c r="P18" i="15"/>
  <c r="P19" i="15"/>
  <c r="N18" i="15"/>
  <c r="M12" i="15"/>
  <c r="M13" i="15"/>
  <c r="M14" i="15"/>
  <c r="M15" i="15"/>
  <c r="M16" i="15"/>
  <c r="M17" i="15"/>
  <c r="M18" i="15"/>
  <c r="M19" i="15"/>
  <c r="L12" i="15"/>
  <c r="L13" i="15"/>
  <c r="L14" i="15"/>
  <c r="L15" i="15"/>
  <c r="L16" i="15"/>
  <c r="L17" i="15"/>
  <c r="L18" i="15"/>
  <c r="L19" i="15"/>
  <c r="N24" i="15" l="1"/>
  <c r="N34" i="15" l="1"/>
  <c r="N29" i="15"/>
  <c r="N25" i="15"/>
  <c r="L11" i="15"/>
  <c r="M11" i="15"/>
  <c r="P11" i="15"/>
  <c r="Q11" i="15"/>
  <c r="R11" i="15"/>
  <c r="N12" i="15" l="1"/>
  <c r="N39" i="15"/>
  <c r="N11" i="15" s="1"/>
  <c r="N27" i="15"/>
  <c r="N15" i="15" s="1"/>
  <c r="J24" i="15" l="1"/>
  <c r="J25" i="15" s="1"/>
  <c r="J26" i="15" s="1"/>
  <c r="J27" i="15" s="1"/>
  <c r="J28" i="15" s="1"/>
  <c r="J29" i="15" s="1"/>
  <c r="J30" i="15" s="1"/>
  <c r="J31" i="15" s="1"/>
  <c r="J32" i="15" s="1"/>
  <c r="J33" i="15" s="1"/>
  <c r="J34" i="15" s="1"/>
  <c r="J35" i="15" s="1"/>
  <c r="J36" i="15" s="1"/>
  <c r="J37" i="15" s="1"/>
  <c r="J38" i="15" s="1"/>
  <c r="J39" i="15" s="1"/>
  <c r="J40" i="15" s="1"/>
  <c r="J41" i="15" s="1"/>
  <c r="J42" i="15" s="1"/>
  <c r="J43" i="15" s="1"/>
  <c r="J44" i="15" s="1"/>
  <c r="J45" i="15" s="1"/>
  <c r="J46" i="15" s="1"/>
  <c r="J47" i="15" s="1"/>
  <c r="J48" i="15" s="1"/>
  <c r="J49" i="15" s="1"/>
  <c r="J50" i="15" s="1"/>
  <c r="J51" i="15" s="1"/>
  <c r="J52" i="15" s="1"/>
  <c r="J53" i="15" s="1"/>
  <c r="N32" i="15"/>
  <c r="N37" i="15" l="1"/>
  <c r="N40" i="15"/>
  <c r="N53" i="15" l="1"/>
  <c r="N52" i="15"/>
  <c r="N51" i="15"/>
  <c r="N50" i="15"/>
  <c r="N49" i="15"/>
  <c r="N48" i="15"/>
  <c r="N47" i="15"/>
  <c r="N46" i="15"/>
  <c r="N45" i="15"/>
  <c r="N44" i="15"/>
  <c r="N43" i="15"/>
  <c r="N42" i="15"/>
  <c r="N41" i="15"/>
  <c r="N38" i="15"/>
  <c r="N30" i="15"/>
  <c r="N33" i="15"/>
  <c r="N19" i="15" s="1"/>
  <c r="N35" i="15"/>
  <c r="N26" i="15"/>
  <c r="N36" i="15"/>
  <c r="R10" i="15"/>
  <c r="Q10" i="15"/>
  <c r="P10" i="15"/>
  <c r="M10" i="15"/>
  <c r="L10" i="15"/>
  <c r="N16" i="15" l="1"/>
  <c r="N17" i="15"/>
  <c r="N14" i="15"/>
  <c r="N13" i="15"/>
  <c r="N10" i="15"/>
  <c r="C17" i="14" l="1"/>
  <c r="C18" i="14"/>
  <c r="C19" i="14"/>
  <c r="C20" i="14"/>
  <c r="C21" i="14"/>
  <c r="C22" i="14"/>
  <c r="C23" i="14"/>
  <c r="C24" i="14"/>
  <c r="C25" i="14"/>
  <c r="C26" i="14"/>
  <c r="C2" i="14" l="1"/>
  <c r="C3" i="14"/>
  <c r="C5" i="14"/>
  <c r="C6" i="14"/>
  <c r="C11" i="14"/>
  <c r="C4" i="14"/>
  <c r="C12" i="14"/>
  <c r="C9" i="14"/>
  <c r="C15" i="14"/>
  <c r="C16" i="14"/>
  <c r="C7" i="14"/>
  <c r="C13" i="14"/>
  <c r="C10" i="14"/>
  <c r="C8" i="14"/>
  <c r="C14" i="14"/>
  <c r="Q31" i="9" l="1"/>
  <c r="Q28" i="9"/>
  <c r="Q25" i="9"/>
  <c r="Q36" i="9"/>
  <c r="Q35" i="9"/>
  <c r="Q24" i="9"/>
  <c r="Q40" i="9"/>
  <c r="Q39" i="9"/>
  <c r="Q38" i="9"/>
  <c r="Q37" i="9"/>
  <c r="Q29" i="9"/>
  <c r="Q34" i="9"/>
  <c r="Q33" i="9"/>
  <c r="Q32" i="9"/>
  <c r="Q30" i="9"/>
  <c r="Q41" i="9"/>
  <c r="Q42" i="9"/>
  <c r="Q27" i="9"/>
  <c r="Q26" i="9"/>
  <c r="Q23" i="9"/>
  <c r="N23" i="9"/>
  <c r="N24" i="9" s="1"/>
  <c r="N25" i="9" s="1"/>
  <c r="N26" i="9" s="1"/>
  <c r="N27" i="9" s="1"/>
  <c r="N28" i="9" s="1"/>
  <c r="N29" i="9" s="1"/>
  <c r="N30" i="9" s="1"/>
  <c r="N31" i="9" s="1"/>
  <c r="N32" i="9" s="1"/>
  <c r="N33" i="9" s="1"/>
  <c r="N34" i="9" s="1"/>
  <c r="N35" i="9" s="1"/>
  <c r="N36" i="9" s="1"/>
  <c r="N37" i="9" s="1"/>
  <c r="N38" i="9" s="1"/>
  <c r="N39" i="9" s="1"/>
  <c r="Q22" i="9"/>
  <c r="N7" i="9"/>
  <c r="N8" i="9" s="1"/>
  <c r="N9" i="9" s="1"/>
  <c r="N10" i="9" s="1"/>
  <c r="N11" i="9" s="1"/>
  <c r="N12" i="9" s="1"/>
  <c r="N13" i="9" s="1"/>
  <c r="N14" i="9" s="1"/>
  <c r="N15" i="9" s="1"/>
  <c r="E11" i="2"/>
  <c r="E10" i="2"/>
  <c r="E9" i="2"/>
  <c r="E8" i="2"/>
  <c r="E7" i="2"/>
  <c r="E6" i="2"/>
  <c r="E5" i="2"/>
  <c r="E4" i="2"/>
  <c r="E3" i="2"/>
  <c r="E2" i="2"/>
</calcChain>
</file>

<file path=xl/sharedStrings.xml><?xml version="1.0" encoding="utf-8"?>
<sst xmlns="http://schemas.openxmlformats.org/spreadsheetml/2006/main" count="338" uniqueCount="231">
  <si>
    <t>Probability</t>
  </si>
  <si>
    <t>Severity</t>
  </si>
  <si>
    <t>No</t>
  </si>
  <si>
    <t>Risk Description</t>
  </si>
  <si>
    <t>Risk Mitigating Action</t>
  </si>
  <si>
    <t>Rating</t>
  </si>
  <si>
    <t>CERRO CORONA</t>
  </si>
  <si>
    <t xml:space="preserve">Government instability </t>
  </si>
  <si>
    <t>P</t>
  </si>
  <si>
    <t>S</t>
  </si>
  <si>
    <t>Restriction to raise tailings above the Tomas Spring level</t>
  </si>
  <si>
    <t>P - Probability</t>
  </si>
  <si>
    <t>S - Severity</t>
  </si>
  <si>
    <t>-SMCG to negotiate with forming Union. GF will Follow up &amp; support close.</t>
  </si>
  <si>
    <t>SMCG Union - labour conflicts</t>
  </si>
  <si>
    <t>-Lobby / Dialogue with authorities
-Active participation at SNMPE and Chambers of Commerce</t>
  </si>
  <si>
    <t>Increase in regulatory scrutiny/ EIA</t>
  </si>
  <si>
    <t>Labor legislation / Loss of outsourcing</t>
  </si>
  <si>
    <t>La Hierba Land Acquisition - potential restriction to build LVUs</t>
  </si>
  <si>
    <t>Talent Retention</t>
  </si>
  <si>
    <t>Erosion of Free Cash Flow (price/cost variability)</t>
  </si>
  <si>
    <t>- Comply with commitments
- Anticipate potential Conga conflicts / Contingency plan
- Monitor key stakeholders and clear communications with stakeholders</t>
  </si>
  <si>
    <t>- Constant monitoring and strict compliance with regulations
- Follow up and dispute sanctioning processes with regulator</t>
  </si>
  <si>
    <t>- Implement robust talent management and retention programs</t>
  </si>
  <si>
    <t xml:space="preserve">- Monitor changes in labor legislation
- Dialogue and strong lobby with Central government </t>
  </si>
  <si>
    <t>- Ensure delivery of Production Plan
- Strict cost containment plan
- Closely monitor capital projects</t>
  </si>
  <si>
    <t>Social conflicts/blockades - Conga crisis</t>
  </si>
  <si>
    <t>- Acquire posesion land and houses in the area
- Monitor potential seepage</t>
  </si>
  <si>
    <t>- Tomas reservoir / social license with Manuel Vasquez Association
- VIRA VIRA reservoir &amp; Develop Wing Dam</t>
  </si>
  <si>
    <t>Appropiate Waste Storaging areas</t>
  </si>
  <si>
    <t>-Identify appropiate land for waste storage purpose.
-Acquire and prepare placement areas.</t>
  </si>
  <si>
    <t>- Tomas reservoir / social license with Manuel Vasquez Association
- Design, permitting and construction of Tomas Wing Dam (TWD)                                          - Vira Vira reservoir development</t>
  </si>
  <si>
    <t xml:space="preserve">Government / Political instability </t>
  </si>
  <si>
    <t>Erosion of Free Cash Flow (price volatility/cost inflation/decreasing grades)</t>
  </si>
  <si>
    <t>- Timely respond to all information requests.                                                                                     - Develop defense strategy.                                                                                                         - Tax planning to avoid future contingencies</t>
  </si>
  <si>
    <t>Delivery / Execution of Growth Projects</t>
  </si>
  <si>
    <t>- Monitor progress against schedule.                                                                                     - Ensure availability of equipment and required construction material.</t>
  </si>
  <si>
    <t>- Permanent review of controls and security systems.                                                        - Permanent monitoring of road from Cajamarca to the port.                                           - Systematic audit to TRC standards.</t>
  </si>
  <si>
    <t>F/X losses - Balance Sheet impact</t>
  </si>
  <si>
    <t>- Review F/X exposure and implement measures to reduce it</t>
  </si>
  <si>
    <t>ASSESSMENT: CERRO CORONA Q2 2012 RISK REGISTER</t>
  </si>
  <si>
    <t>Stringent Tax Legislation/Regulation</t>
  </si>
  <si>
    <t>- Review and develop sequencing and scheduling of projects.                                            - Anticipate overlaps and interferences.                                                                                         - Review Project Execution Plans - integrate oxides and sulphides</t>
  </si>
  <si>
    <t>Delivery / Execution of Sulfide Plant Expansion and Oxides Projects</t>
  </si>
  <si>
    <t>- Ensure remediation of damaged houses by SENCICO.                                               - Work closely with government authorities</t>
  </si>
  <si>
    <t>- Monitor discharge points.                                                                                                                       - Ensure compliance with TSF and blankets design; MPL &amp; ECAs</t>
  </si>
  <si>
    <t>- Acquire posesion land and houses in the La Hierba area
- Monitor potential seepage                                                                                                                 - Acquire buffer areas</t>
  </si>
  <si>
    <t xml:space="preserve">- Ore flow reconciliation action plan                                                                                          - GTS team audit of models / technical support                                                                                                                                        </t>
  </si>
  <si>
    <t>- Review and develop sequencing and scheduling of projects at CC                                    - Chucapaca Value Engineering / exploration campaign                                                   - Salares Norte: exploration campaign + water rights</t>
  </si>
  <si>
    <t>- Lobby / Dialogue with authorities.
- Active participation at SNMPE and Chambers of Commerce.</t>
  </si>
  <si>
    <t>- Comply with commitments
- Anticipate potential Conga conflicts / Contingency plan
- Monitor key stakeholders and clear communications with stakeholdes</t>
  </si>
  <si>
    <t>Social conflicts/blockades (mining industry)</t>
  </si>
  <si>
    <t>- Identify appropiate land for waste storage
- Acquire and prepare placement areas</t>
  </si>
  <si>
    <t>Secure LOM waste storage capacity at CC</t>
  </si>
  <si>
    <t>Water management / manage perceptions of communities</t>
  </si>
  <si>
    <t>- Implement water communication program for communities                                               - Full compliance with EIA and water permits + regulation/standards</t>
  </si>
  <si>
    <t>Potential blasting restrictions at CC</t>
  </si>
  <si>
    <t>Tax contingencies ($30M potential) at GFLC</t>
  </si>
  <si>
    <t>Environmental / ARD seepage risks at CC</t>
  </si>
  <si>
    <t>Delays in construction of the TSF/UCB/blankets at CC</t>
  </si>
  <si>
    <t>Land Acquisition - potential restriction to build LVUs and for future growth at CC</t>
  </si>
  <si>
    <t>MRM Reconciliation Issues (potential reduction of LOM) at CC</t>
  </si>
  <si>
    <t>Union / Labour conflicts</t>
  </si>
  <si>
    <t xml:space="preserve">- GF to follow up labour union agreements                                                                            </t>
  </si>
  <si>
    <t>Concentrate Theft at CC</t>
  </si>
  <si>
    <t>Secure LOM tailings storage capacity at CC</t>
  </si>
  <si>
    <t>- Constant monitoring and strict compliance with regulations
- Lobby authorities in Peru and Chile to shape permitting process</t>
  </si>
  <si>
    <t>Increase in regulatory scrutiny / delays in permitting (Peru / Chile)</t>
  </si>
  <si>
    <t>- Lobby with SNMPE                                                                                                                                - Detailed analysis of potential impact of new regime for GF</t>
  </si>
  <si>
    <t>Responsible</t>
  </si>
  <si>
    <t>Juan Ibazeta</t>
  </si>
  <si>
    <t>RR</t>
  </si>
  <si>
    <t>SEVERITY</t>
  </si>
  <si>
    <t>PROBABILITY</t>
  </si>
  <si>
    <t>Edwin Zegarra</t>
  </si>
  <si>
    <t>Riesgo de cambio de guardia por bloqueo de vías.</t>
  </si>
  <si>
    <t>Analizar rutas alternas - Puentes aereos - rooster de contingencias.</t>
  </si>
  <si>
    <t>Limitaciones para evacuación de heridos de graves.</t>
  </si>
  <si>
    <t>Alianzas con Aerolineas y empresas de ambulancias aereas, rutas de evacuacion terrestres. Identificar nosocomios de resolucion compleja en Cajamarca y provincias vecinas.</t>
  </si>
  <si>
    <t>Fabio Escobar</t>
  </si>
  <si>
    <t>Interrupcion de Servicios Generales por eventos Naturales</t>
  </si>
  <si>
    <t>Plan de contingencia - Campamentos temporales, Alimentacion Pre cocida - Buscar locaciones temporales en Huayagoc y Cajamarca.</t>
  </si>
  <si>
    <t>Riesgo de Intoxicación masiva x alimentos</t>
  </si>
  <si>
    <t>Controles microbiologicos - Certificacion HACCP - Auditorias Inopinadas</t>
  </si>
  <si>
    <t>Fire on fuel station</t>
  </si>
  <si>
    <t>Fugitive dust emission, spill of concentrate from shiploader and trucks during concentrate shipping in Salaverry</t>
  </si>
  <si>
    <t>* Frequent field supervision.
* Maintenance of shiploader.</t>
  </si>
  <si>
    <t>Environmental incidents during transport of matpel from/to Cerro Corona and from the warehouse of Salaverry to the port</t>
  </si>
  <si>
    <t>Peligro de Incendios en Comedores y Campamentos</t>
  </si>
  <si>
    <t>- Programa de Inspecciones a equipos contraincendios .                                                        - Programa de mantenimiento de instalaciones                                                                                 - Revisión de Programa Capacitaciones de personal</t>
  </si>
  <si>
    <t>Posibilidad de paralización x huelga sindical</t>
  </si>
  <si>
    <t>Acercamiento permanente con el sindicato. Buscar puntos convergentes de negociacion con el sindicato</t>
  </si>
  <si>
    <t>Inopertividad de la cocina</t>
  </si>
  <si>
    <t>Planes de Mantenimiento y Equipos, Programa de reposicion de equipos de acuerdo a vida util.</t>
  </si>
  <si>
    <t>*Updating of TSF operation manual.
* Bathymetries at TSF.
* TARP for TSF
* Obtaining water discharge authorization for the LVUs in case of extreme rainfall.
* Automatization of pumping systems at water collection ponds.
* Training of field personnel regarding operative procedures.
* Elaboration of procedure for cleaning of the ponds. 
* Evaluate implementation of secondary containment system for the truck shop pond.
* Installation of pipe from the pond of the scale to the aggregate crusher area.
* Evaluation of the LVU ponds capacity and pumping system capacity
* Frequent field supervision and EOR engagement for TSF</t>
  </si>
  <si>
    <t>Water discharge from TSF, Mecheros WSF, LVUs, scale, fuel station, truck shop and pit dewatering pumping pond (PCB) due to overtopping in case of extreme rainfall events</t>
  </si>
  <si>
    <t>Paro de producción por incidentes ambientales (Presa Relaves).</t>
  </si>
  <si>
    <t xml:space="preserve">Falla de sub estación eléctrica 623 </t>
  </si>
  <si>
    <t>Mantener stock de repuestos críticos en Cerro Corona.
Cumplimiento del programa de mantenimiento preventivo.
Incluido dentro del programa de controles críticos operacionales con metodología Bow Tie</t>
  </si>
  <si>
    <t>Pedro Davila / Juan Ibazeta</t>
  </si>
  <si>
    <t>Jorge Figueroa</t>
  </si>
  <si>
    <t>Gerente de Operaciones</t>
  </si>
  <si>
    <t>Falta de operadores de cargador frontal para la alimentación de mineral desde el rompad</t>
  </si>
  <si>
    <t xml:space="preserve">- Disponibilidad de operadores de contratista alternativo                                                        - Disponibilidad de equipo y operador de procesos                                                                                 </t>
  </si>
  <si>
    <t>Se ha implementado un registro detallado de controles para la disposición de relaves y plan de manejo de aguas.
Se considera implementar sistemas de control en línea de las posibles descargas de agua de no contacto.</t>
  </si>
  <si>
    <t>* Evaluate the implementation of a fire control system.</t>
  </si>
  <si>
    <t>* Speed control.
* Vehicle maintenance.
* Training of drivers in defensive driving and emergency response.
* Supervision of transporting on route.
* Truck company of the convoy during transport.
* Remote monitoring of trucks with satellite</t>
  </si>
  <si>
    <t>Polvorin principal, Incendio, explosion en los contenedores de explosivos.</t>
  </si>
  <si>
    <t>Falla en Taludes que pueden originar maquinarias enterrandas o corte de vias. Paralizacion de la operacion</t>
  </si>
  <si>
    <t>Falla del botadero Arpon que podria sepultar las oficinas y el Taller de MUR</t>
  </si>
  <si>
    <t xml:space="preserve">Caida de rocas de taludes con impacto a vehiculos de transporte de personal </t>
  </si>
  <si>
    <t>Riesgo de rotura de tuberias principales que llevan agua  no tratada desde la poza PCB a la Relavera, impacto ambiental las comunidades</t>
  </si>
  <si>
    <t>Paralizacion mayor a 10 dias por parte del contratista o la comunidad.</t>
  </si>
  <si>
    <t>Sabotaje (incendio de maquinarias y equipos principales  de la operacion).</t>
  </si>
  <si>
    <t xml:space="preserve">Detonacion prematura de un proyecto de voladura </t>
  </si>
  <si>
    <t xml:space="preserve">Incendio del Taller de MUR </t>
  </si>
  <si>
    <t xml:space="preserve">Inundacion del tajo por lluvias constantes </t>
  </si>
  <si>
    <t xml:space="preserve">Colocacion del sistema contra incendios, proteccion de tormentas. </t>
  </si>
  <si>
    <t xml:space="preserve">Monitoreo de taludes con los radares.
Protocolos de evacuacion ante alertas de radar 
Monitorieo manuales ante fallas en los radares
</t>
  </si>
  <si>
    <t xml:space="preserve">Monitorieos de estabiildad de taludes en Arpon
</t>
  </si>
  <si>
    <t xml:space="preserve">Monitorieo de taludes con los radares
Mayor numero de inspecciones visuales para detectar rocas sueltas en los taludes
</t>
  </si>
  <si>
    <t xml:space="preserve">Colocacion de barreras duras para evitar que maquinarias rompan la tuberia
colocar canales de contancios para canalizar posibles derrames </t>
  </si>
  <si>
    <t>Seguimiento de las condiciones laborales entre GF y la contratista
Plan de contigencia para que otra contratistas (construccion ) opere el tajo</t>
  </si>
  <si>
    <t xml:space="preserve">Monitoreo del clima social en la zona. 
Plan de movimiento de maquinarias a zonas seguras
</t>
  </si>
  <si>
    <t xml:space="preserve">Monitorieo a las tormentas electricas
seguimiento a los procedimientos de voladura. 
</t>
  </si>
  <si>
    <t xml:space="preserve">Aislamiento y separacion de elementos inflamables
sistema contra incendios y extintores </t>
  </si>
  <si>
    <t>Luis Torres</t>
  </si>
  <si>
    <t>Julio Torres</t>
  </si>
  <si>
    <t xml:space="preserve">Daniel Roca/ Luis Villegas </t>
  </si>
  <si>
    <t xml:space="preserve">Equipos en Stand by para drenaje de aguas </t>
  </si>
  <si>
    <t>Incendio/explosion de los almacenes de combustible</t>
  </si>
  <si>
    <t>Sistemas de alarma 
sistemas contra incendio</t>
  </si>
  <si>
    <t xml:space="preserve">Incendio de los campamentos </t>
  </si>
  <si>
    <t xml:space="preserve">Explosion de los tanques de almacenamiento de gas </t>
  </si>
  <si>
    <t xml:space="preserve">Inspeccion de los tanques de gas 
sistemas de bloqueo fugas de gas, </t>
  </si>
  <si>
    <t>Ciberataques a las bases de datos</t>
  </si>
  <si>
    <t>Sistemas de seguirdad de la informacion
respaldo a la informacion en Red</t>
  </si>
  <si>
    <t>Jose Ischikawa</t>
  </si>
  <si>
    <t>Area</t>
  </si>
  <si>
    <t>Mina</t>
  </si>
  <si>
    <t>Almacenes</t>
  </si>
  <si>
    <t>SG</t>
  </si>
  <si>
    <t>TI</t>
  </si>
  <si>
    <t>Ataques terroristas</t>
  </si>
  <si>
    <t>Seguridad patrimonial</t>
  </si>
  <si>
    <t>Risk_Description</t>
  </si>
  <si>
    <t>Risk_Mitigating_Action</t>
  </si>
  <si>
    <t>Daniel Roca/Luis Villegas</t>
  </si>
  <si>
    <t>Falla de estructuras principales en la planta de procesos</t>
  </si>
  <si>
    <t>Auditoría estructural de los equipos críticos. 2019: CV003                                           Cumplimiento del programa de mantenimiento preventivo.                          Servisio de Confiabilidad del mantenimiento (Implementado)</t>
  </si>
  <si>
    <t>Falla del sistema de control Delta V</t>
  </si>
  <si>
    <t>Programar y asegurar la certificación de personal de Control de Procesos en la administración del sistema Delta V.
Cumplimiento del plan de pruebas de Disaster Recovery del sistema.
Contar co servidor Back Up.
Se esta instalando servidores virtuales y redundantes del sistema de control en 2 sites dentro de mina haciandolo un sistema de alta disponibilidad.</t>
  </si>
  <si>
    <t>Diego Torres/José Aedo</t>
  </si>
  <si>
    <t xml:space="preserve">Falla de CV003 (Incendio de Faja, Corte de faja, Rotura de Polea motriz, </t>
  </si>
  <si>
    <t xml:space="preserve">Auditoría estructural de los equipos críticos. 2019: CV003,  
Mantener stock de repuestos críticos en Cerro Corona.
Cumplimiento del programa de mantenimiento preventivo.
</t>
  </si>
  <si>
    <t>Falla de Molino SAG (Catalina, contraeje, cilindo y/o Tapas)</t>
  </si>
  <si>
    <t xml:space="preserve">Auditoría estructural de los equipos críticos. 2019: Molino SAG
Mantener stock de repuestos críticos en Cerro Corona.
Cumplimiento del programa de mantenimiento preventivo.
</t>
  </si>
  <si>
    <t>Falla de Molino de Bolas (Catalina,Contraeje, Cilindro y/o Tapas)</t>
  </si>
  <si>
    <t xml:space="preserve">Auditoría estructural de los equipos críticos. 2019: , Molino de bolas.
Mantener stock de repuestos críticos en Cerro Corona.
Cumplimiento del programa de mantenimiento preventivo. 
</t>
  </si>
  <si>
    <t>Falla de Filtro Prensa</t>
  </si>
  <si>
    <t xml:space="preserve">Mantener stock de repuestos críticos en Cerro Corona.
Cumplimiento del programa de mantenimiento preventivo.
</t>
  </si>
  <si>
    <t>Falla de faja CV10 o Cv11 (Incendio)</t>
  </si>
  <si>
    <t xml:space="preserve">Mantener stock de repuestos críticos en Cerro Corona.
Cumplimiento del programa de mantenimiento preventivo.
Inicio de proyecto de cambio de Abon Ziser 
</t>
  </si>
  <si>
    <t>Paro de producción de más de 5 días por huelga del sindicato</t>
  </si>
  <si>
    <t>Implementar el plan de contingencia en procesos.
Negociación de RRHH con el sindicato.
Entrenamiento del personal no sindicalizado de procesos, planta, metalurgia y mantenimiento,en todas las áreas operativas.</t>
  </si>
  <si>
    <t>Procesos</t>
  </si>
  <si>
    <t>Incendio del Taller de MUR, ocasionado perdidas personales, materiales o al proceso</t>
  </si>
  <si>
    <t xml:space="preserve">* Sistema contra incendios.
* Pararrayos y puestas a tierra
* Entrenamiento en respuesta a emergencias
* Inspeciones pleanificadas al taller MUR (Sistemas eléctricos, equipos ERE, puntos vulnerables y puestas </t>
  </si>
  <si>
    <t>Disminución de recuperación de agua del espesador de relaves.</t>
  </si>
  <si>
    <t>Mejorar el sistema de recuperación de agua del espesador de relaves.
Evaluación de medificadores riológicos alternativos para incremantar la recuparación de agua.</t>
  </si>
  <si>
    <t>* Check driver requirements
*Compliance with fatigue control procedures
* Planned inspections of loading, hauling and unloading points
* Design, execution and maintenance of roads according to the model of the machines.</t>
  </si>
  <si>
    <t>Delta V control system crash</t>
  </si>
  <si>
    <t>* Structural audit of critical equipment
* Keep stock of critical spare parts in Cerro Corona.
* Compliance with the preventive maintenance program.</t>
  </si>
  <si>
    <t>Low mechanical availability of trucks causing non-compliance with mineral production and waste targets</t>
  </si>
  <si>
    <t>Riesgo de Invasion de la propiedad de Gold Fields, en especial de la zona de Pozos Ricos por parte de la Comunidad y del Anexo Predio La Jalca, que paralizarían las actividades de voladura en el PIT</t>
  </si>
  <si>
    <t>Seguir negociando y reiterar la estrategia de hacer de conocimiento de los comuneros sobre la conveniencia de las propuestas de GoldFields y el Anexo Predio La Jalca para el cierre de la regularización de las tierras adquiridas y en posesión de Gold Fields.                                                         Implementar las medidas de seguridad para proteger la propiedad de Gold Fields.                                                                                                                              Legal implementara las denuncias preventivas.</t>
  </si>
  <si>
    <t>Risk of strikes and roadblocks to pressure the company to accept its business expectations, and agreement for the regularization of approximately 70 hectares acquired and in possession of Gold Fields</t>
  </si>
  <si>
    <t xml:space="preserve"> *Program and ensure the certification of Process Control personnel in the administration of the Delta V system.
*Compliance with the system's Disaster Recovery test plan.
*Have a backup server.
*Virtual and redundant servers of the control system are being installed in 2 sites within the mine, making it a high availability system.</t>
  </si>
  <si>
    <t>*Continue negotiating and reiterate the strategy of making the community members aware of the convenience of GoldFields' proposals for the closure of the regularization of the lands acquired and in possession of Gold Fields. Implement security measures to protect Gold Fields property. 
*Legal will implement preventive complaints.</t>
  </si>
  <si>
    <t>Traffic accidents in the mine with fatalities (collisions, rollovers, etc.). Higher number of units that increases traffic</t>
  </si>
  <si>
    <t>* Track road condition information.
* Review of evacuation plans and alternative routes.                                                                                       * Keep the stock in the mine to a minimum.</t>
  </si>
  <si>
    <t>Impediment to make changes of guard due to road blocks in Hualgayoc and Cajamarca.</t>
  </si>
  <si>
    <t>* Monitoring local open information.
* Definition of preventive measures to prevent exposure.
* Review of evacuation plans and alternate routes.</t>
  </si>
  <si>
    <t>H. Rojas</t>
  </si>
  <si>
    <t>R. Guerrero</t>
  </si>
  <si>
    <t>D. Torres / J. Aedo</t>
  </si>
  <si>
    <t>R. Guerrero / D. Cabrera</t>
  </si>
  <si>
    <t xml:space="preserve">R. Guerrero </t>
  </si>
  <si>
    <t>O. Ticlla</t>
  </si>
  <si>
    <t>E. Zegarra</t>
  </si>
  <si>
    <t>F. Escobar</t>
  </si>
  <si>
    <t xml:space="preserve">Impediment of transport of concentrate to Salaverry due to ongoing blockades by various sectors </t>
  </si>
  <si>
    <t>Incremento de los costos operativos</t>
  </si>
  <si>
    <t>Personal injury</t>
  </si>
  <si>
    <t>A. Rios / D. Torres / J. Ortiz</t>
  </si>
  <si>
    <t xml:space="preserve">A. Rios </t>
  </si>
  <si>
    <t>R. Caballero</t>
  </si>
  <si>
    <t>*Additional budget for rental of equipment and machinery
 *Track road condition information.
* Review of evacuation plans and alternative routes.                                                                                       * Keep the stock in the mine to a minimum.</t>
  </si>
  <si>
    <t>E Zegarra/D Roca/A Rios/L Villegas</t>
  </si>
  <si>
    <t>D. Roca/ L. Villegas / F. Toribio</t>
  </si>
  <si>
    <t>Stoppages or strikes due to termination of employment by contractor workers, causing losses in the process and even the stoppage of the plant</t>
  </si>
  <si>
    <t>* Termination of employment communication plan.
* Direct coordination with the contractor's labor area.</t>
  </si>
  <si>
    <t>Out of stock of explosive due to the El Niño phenomenon and blockage of traffic to Cerro Corona.</t>
  </si>
  <si>
    <t>*Search for alternate supply routes by the Logistics Department.
*Ensure at least 02 weeks of explosives in the explosives warehouse.
*Maintain a stock of fired material in excess of 1 Mt.</t>
  </si>
  <si>
    <t>ASSESSMENT: CERRO CORONA Q4 2023 OPERATIONAL RISK REGISTER</t>
  </si>
  <si>
    <t>* Safety stops with all the people in the mine.
* Conversation with the first line of supervision (LVS and ROC).
* High-impact awareness workshops for all people at the mine.
* Support to all leaders in the execution of behavioral management tools.
* Review and update safe work procedures.                                                           *Empowerment to our leader in Critical Control.</t>
  </si>
  <si>
    <t>*Give the conditions to the via in the open pit.
*MURWY logistics planning for minimum stock of components and spare parts.
*Placing ballast on haul roads, material coming out of the southwestern extension of the mine.                                                                                                                     *Community fleet operation.</t>
  </si>
  <si>
    <t>H. Rojas / J. García</t>
  </si>
  <si>
    <t>*Identify and manage the progressive replacement of foreign personnel and companies.
* Close dialogue with stakeholders (through shared value policies).
* Manage and implement new opportunities identified and validated in the operation.
* Execute projects outside the operation within the established deadlines (Non Mining Jobs).
* Control and follow-up of settlement payments to workers and community companies by contractors who complete their services at Cerro Corona.</t>
  </si>
  <si>
    <t>Blockades and stoppages of the operation by AID workers and businessmen, due to the decrease in job opportunities (Association of men, women, community and its annex) and business opportunities (heavy equipment, light equipment, general services and hotel services)</t>
  </si>
  <si>
    <t>Interference in the operation's activities due to complaints and claims of supposed blasting, noise and dust impacts by neighboring families.</t>
  </si>
  <si>
    <t>Constant dialogue with stakeholders and neighboring families (persuasion and socialization of GF standards).
*Anticipate possible conflicts / Contingency plan.
*Compliance with individual and community commitments.</t>
  </si>
  <si>
    <t>Impact due to the presence of atypical rains on the operation, personnel transportation, dispatch of concentrates and arrival of supplies</t>
  </si>
  <si>
    <t>Stress from the pit and reduction in the work area make the interaction be more risky, mined at the bottom of the pit. Damage to equipment, people and processes</t>
  </si>
  <si>
    <t xml:space="preserve">
</t>
  </si>
  <si>
    <t>well detailed mining plans and sequences. delimitation of work areas 
Presence of supervision in work areas. Communication between areas</t>
  </si>
  <si>
    <t>Stress from the pit and reduction in the work area make the interaction be more risky, incidents due falling rocks to the safaty of people and impedement mined at the bottom of the pit.</t>
  </si>
  <si>
    <t>*Well detailed mining plans and sequences.
* Delimitation of work areas.  
* Presence of supervision in work areas. 
*Communication between areas.                                                                                                           * Constant monitoring of pit walls by radars. 
* Visual inspections by Geotechnical and Mine supervision.
* Follow-up to execution of pit design (sidewalks).
* Identification of areas requiring additional controls (containment mesh).</t>
  </si>
  <si>
    <t>R. Guerrero / J. Ordonez</t>
  </si>
  <si>
    <t>P. Davila</t>
  </si>
  <si>
    <t>Edwin Ayala / Rafael Guerero / Diego Torres</t>
  </si>
  <si>
    <t>Risk of not complying with the equivalent ounce plan according to the last forecast presented (Forecast 5+11, june 2024).</t>
  </si>
  <si>
    <t>- Update the medium-term model each month with drilling information.                                                                                                                                                    - Construct the East ramp to acelerate the phase 10 and 11.                                                                                                                                                                               - Evaluate the implementation of a mobile crushing (locotruck) as 1st stage, then an additional secundary crushing as a 2nd stage, to increase the throughput.</t>
  </si>
  <si>
    <t>5, 6</t>
  </si>
  <si>
    <t>7, 8, 9</t>
  </si>
  <si>
    <t>Critical equipment failure at Cerro Corona plant  (CV003, SAG, BM, FP, Thikener, CV010, CV011)</t>
  </si>
  <si>
    <t>U.E.A. CAROLINA I
CERRO CORONA</t>
  </si>
  <si>
    <r>
      <t xml:space="preserve">Versión: </t>
    </r>
    <r>
      <rPr>
        <sz val="12"/>
        <rFont val="Arial"/>
        <family val="2"/>
      </rPr>
      <t>01</t>
    </r>
  </si>
  <si>
    <t>REGISTRO DE RIESGO OPERACIONAL</t>
  </si>
  <si>
    <t>Fecha de aprob.: 06/08/2024</t>
  </si>
  <si>
    <r>
      <t xml:space="preserve">Código: </t>
    </r>
    <r>
      <rPr>
        <sz val="12"/>
        <rFont val="Arial"/>
        <family val="2"/>
      </rPr>
      <t xml:space="preserve"> SSYMA-P02.18-F02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</si>
</sst>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indexed="8"/>
      <name val="Arial"/>
      <family val="2"/>
    </font>
    <font>
      <b/>
      <sz val="11"/>
      <color theme="0"/>
      <name val="Calibri"/>
      <family val="2"/>
      <scheme val="minor"/>
    </font>
    <font>
      <b/>
      <sz val="11"/>
      <color theme="1"/>
      <name val="Calibri"/>
      <family val="2"/>
      <scheme val="minor"/>
    </font>
    <font>
      <sz val="11.5"/>
      <color theme="1"/>
      <name val="Calibri"/>
      <family val="2"/>
      <scheme val="minor"/>
    </font>
    <font>
      <b/>
      <sz val="13"/>
      <color theme="0"/>
      <name val="Calibri"/>
      <family val="2"/>
      <scheme val="minor"/>
    </font>
    <font>
      <b/>
      <sz val="13"/>
      <color theme="1"/>
      <name val="Calibri"/>
      <family val="2"/>
      <scheme val="minor"/>
    </font>
    <font>
      <sz val="13"/>
      <color theme="1"/>
      <name val="Calibri"/>
      <family val="2"/>
      <scheme val="minor"/>
    </font>
    <font>
      <sz val="12"/>
      <color theme="1"/>
      <name val="Calibri"/>
      <family val="2"/>
      <scheme val="minor"/>
    </font>
    <font>
      <sz val="12"/>
      <name val="Calibri"/>
      <family val="2"/>
      <scheme val="minor"/>
    </font>
    <font>
      <b/>
      <sz val="11"/>
      <name val="Calibri"/>
      <family val="2"/>
      <scheme val="minor"/>
    </font>
    <font>
      <b/>
      <sz val="14"/>
      <color theme="0"/>
      <name val="Calibri"/>
      <family val="2"/>
      <scheme val="minor"/>
    </font>
    <font>
      <sz val="12"/>
      <color theme="1"/>
      <name val="Arial"/>
      <family val="2"/>
    </font>
    <font>
      <b/>
      <sz val="14"/>
      <color theme="1"/>
      <name val="Calibri"/>
      <family val="2"/>
      <scheme val="minor"/>
    </font>
    <font>
      <b/>
      <sz val="10"/>
      <name val="Arial"/>
      <family val="2"/>
    </font>
    <font>
      <b/>
      <sz val="14"/>
      <name val="Arial"/>
      <family val="2"/>
    </font>
    <font>
      <b/>
      <sz val="12"/>
      <name val="Arial"/>
      <family val="2"/>
    </font>
    <font>
      <sz val="12"/>
      <name val="Arial"/>
      <family val="2"/>
    </font>
  </fonts>
  <fills count="11">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1" fillId="0" borderId="0"/>
  </cellStyleXfs>
  <cellXfs count="155">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2" xfId="0" applyBorder="1"/>
    <xf numFmtId="0" fontId="0" fillId="2" borderId="3" xfId="0" applyFill="1" applyBorder="1"/>
    <xf numFmtId="0" fontId="0" fillId="2" borderId="4" xfId="0" applyFill="1" applyBorder="1"/>
    <xf numFmtId="0" fontId="0" fillId="3" borderId="4" xfId="0" applyFill="1" applyBorder="1"/>
    <xf numFmtId="0" fontId="0" fillId="3" borderId="5" xfId="0" applyFill="1" applyBorder="1"/>
    <xf numFmtId="0" fontId="0" fillId="2" borderId="6" xfId="0" applyFill="1" applyBorder="1"/>
    <xf numFmtId="0" fontId="0" fillId="3" borderId="7" xfId="0" applyFill="1" applyBorder="1"/>
    <xf numFmtId="0" fontId="0" fillId="4" borderId="6" xfId="0" applyFill="1" applyBorder="1"/>
    <xf numFmtId="0" fontId="0" fillId="2" borderId="7" xfId="0" applyFill="1" applyBorder="1"/>
    <xf numFmtId="0" fontId="0" fillId="4" borderId="8" xfId="0" applyFill="1" applyBorder="1"/>
    <xf numFmtId="0" fontId="0" fillId="4" borderId="9" xfId="0" applyFill="1" applyBorder="1"/>
    <xf numFmtId="0" fontId="0" fillId="2" borderId="9" xfId="0" applyFill="1" applyBorder="1"/>
    <xf numFmtId="0" fontId="0" fillId="2" borderId="10" xfId="0" applyFill="1" applyBorder="1"/>
    <xf numFmtId="0" fontId="2" fillId="5" borderId="0" xfId="0" applyFont="1" applyFill="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xf numFmtId="0" fontId="5" fillId="5" borderId="0" xfId="0" applyFont="1" applyFill="1" applyAlignment="1">
      <alignment horizontal="left" vertical="center"/>
    </xf>
    <xf numFmtId="0" fontId="6" fillId="0" borderId="0" xfId="0" applyFont="1"/>
    <xf numFmtId="0" fontId="5" fillId="5" borderId="0" xfId="0" applyFont="1" applyFill="1" applyAlignment="1">
      <alignment horizontal="center" vertical="center"/>
    </xf>
    <xf numFmtId="0" fontId="7" fillId="0" borderId="0" xfId="0" applyFont="1"/>
    <xf numFmtId="0" fontId="0" fillId="0" borderId="0" xfId="0" applyAlignment="1">
      <alignment horizontal="center" vertical="center"/>
    </xf>
    <xf numFmtId="0" fontId="0" fillId="0" borderId="0" xfId="0" applyAlignment="1">
      <alignment horizontal="left" vertical="center" wrapText="1"/>
    </xf>
    <xf numFmtId="0" fontId="0" fillId="0" borderId="0" xfId="0" quotePrefix="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0" fillId="6" borderId="0" xfId="0" quotePrefix="1" applyFill="1" applyAlignment="1">
      <alignment horizontal="left" vertical="center" wrapText="1"/>
    </xf>
    <xf numFmtId="0" fontId="0" fillId="6" borderId="0" xfId="0" applyFill="1"/>
    <xf numFmtId="0" fontId="0" fillId="0" borderId="0" xfId="0" applyAlignment="1">
      <alignment wrapText="1"/>
    </xf>
    <xf numFmtId="0" fontId="3" fillId="0" borderId="0" xfId="0" applyFont="1" applyAlignment="1">
      <alignment vertical="center" textRotation="90" wrapText="1"/>
    </xf>
    <xf numFmtId="0" fontId="2" fillId="3" borderId="1" xfId="0" applyFont="1" applyFill="1" applyBorder="1" applyAlignment="1">
      <alignment horizontal="center" vertical="center"/>
    </xf>
    <xf numFmtId="0" fontId="0" fillId="7" borderId="0" xfId="0" applyFill="1"/>
    <xf numFmtId="0" fontId="8" fillId="7" borderId="1" xfId="0" applyFont="1" applyFill="1" applyBorder="1" applyAlignment="1">
      <alignment horizontal="center" vertical="center"/>
    </xf>
    <xf numFmtId="0" fontId="0" fillId="2" borderId="1" xfId="0" applyFill="1" applyBorder="1" applyAlignment="1">
      <alignment horizontal="center" vertical="center"/>
    </xf>
    <xf numFmtId="0" fontId="8" fillId="7" borderId="16" xfId="0" applyFont="1" applyFill="1" applyBorder="1"/>
    <xf numFmtId="0" fontId="0" fillId="7" borderId="1" xfId="0"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0" fillId="8" borderId="0" xfId="0" applyFill="1"/>
    <xf numFmtId="0" fontId="0" fillId="0" borderId="1" xfId="0" applyBorder="1" applyAlignment="1">
      <alignment horizontal="center" vertical="center"/>
    </xf>
    <xf numFmtId="0" fontId="0" fillId="0" borderId="14" xfId="0"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0" fillId="3" borderId="18" xfId="0" applyFill="1" applyBorder="1" applyAlignment="1">
      <alignment horizontal="center"/>
    </xf>
    <xf numFmtId="0" fontId="0" fillId="3" borderId="25" xfId="0" applyFill="1" applyBorder="1" applyAlignment="1">
      <alignment horizontal="center"/>
    </xf>
    <xf numFmtId="0" fontId="0" fillId="0" borderId="15" xfId="0" applyBorder="1" applyAlignment="1">
      <alignment horizontal="center"/>
    </xf>
    <xf numFmtId="0" fontId="0" fillId="9" borderId="20"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0" fillId="9" borderId="0" xfId="0" applyFill="1" applyAlignment="1">
      <alignment horizontal="center"/>
    </xf>
    <xf numFmtId="0" fontId="0" fillId="0" borderId="2" xfId="0" applyBorder="1" applyAlignment="1">
      <alignment horizontal="center"/>
    </xf>
    <xf numFmtId="0" fontId="0" fillId="9" borderId="21" xfId="0" applyFill="1" applyBorder="1" applyAlignment="1">
      <alignment horizontal="center"/>
    </xf>
    <xf numFmtId="0" fontId="0" fillId="9" borderId="22" xfId="0" applyFill="1" applyBorder="1" applyAlignment="1">
      <alignment horizontal="center"/>
    </xf>
    <xf numFmtId="0" fontId="0" fillId="2" borderId="22" xfId="0" applyFill="1" applyBorder="1" applyAlignment="1">
      <alignment horizontal="center"/>
    </xf>
    <xf numFmtId="0" fontId="8" fillId="7"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1" xfId="0" applyBorder="1"/>
    <xf numFmtId="0" fontId="5" fillId="5" borderId="0" xfId="0" applyFont="1" applyFill="1" applyAlignment="1">
      <alignment horizontal="center" vertical="center" wrapText="1"/>
    </xf>
    <xf numFmtId="0" fontId="0" fillId="0" borderId="1" xfId="0" applyBorder="1" applyAlignment="1">
      <alignment wrapText="1"/>
    </xf>
    <xf numFmtId="0" fontId="0" fillId="0" borderId="1" xfId="0" applyBorder="1" applyAlignment="1">
      <alignment vertical="top"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xf>
    <xf numFmtId="1" fontId="9" fillId="8" borderId="1" xfId="0" applyNumberFormat="1" applyFont="1"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8" fillId="8" borderId="1" xfId="0" quotePrefix="1" applyFont="1" applyFill="1" applyBorder="1" applyAlignment="1">
      <alignment horizontal="left" vertical="center" wrapText="1"/>
    </xf>
    <xf numFmtId="0" fontId="9" fillId="8" borderId="1" xfId="0" quotePrefix="1" applyFont="1" applyFill="1" applyBorder="1" applyAlignment="1">
      <alignment horizontal="left" vertical="center" wrapText="1"/>
    </xf>
    <xf numFmtId="0" fontId="9" fillId="8" borderId="1" xfId="0" applyFont="1" applyFill="1" applyBorder="1" applyAlignment="1">
      <alignment horizontal="left" vertical="center" wrapText="1" indent="2"/>
    </xf>
    <xf numFmtId="0" fontId="9" fillId="8" borderId="1" xfId="0" quotePrefix="1" applyFont="1" applyFill="1" applyBorder="1" applyAlignment="1">
      <alignment vertical="center" wrapText="1"/>
    </xf>
    <xf numFmtId="0" fontId="0" fillId="8" borderId="26" xfId="0" applyFill="1" applyBorder="1" applyAlignment="1">
      <alignment horizontal="center" vertical="center" wrapText="1"/>
    </xf>
    <xf numFmtId="0" fontId="0" fillId="8" borderId="23" xfId="0" applyFill="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8" fillId="8" borderId="24" xfId="0" applyFont="1" applyFill="1" applyBorder="1"/>
    <xf numFmtId="0" fontId="0" fillId="8" borderId="26" xfId="0" applyFill="1" applyBorder="1" applyAlignment="1">
      <alignment horizontal="center" vertical="center"/>
    </xf>
    <xf numFmtId="0" fontId="0" fillId="8" borderId="24" xfId="0" applyFill="1" applyBorder="1"/>
    <xf numFmtId="0" fontId="12" fillId="8" borderId="1" xfId="0" applyFont="1" applyFill="1" applyBorder="1" applyAlignment="1">
      <alignment horizontal="left" vertical="center" wrapText="1"/>
    </xf>
    <xf numFmtId="0" fontId="12" fillId="8" borderId="1" xfId="0" quotePrefix="1" applyFont="1" applyFill="1" applyBorder="1" applyAlignment="1">
      <alignment horizontal="left" vertical="center" wrapText="1"/>
    </xf>
    <xf numFmtId="0" fontId="8" fillId="8" borderId="1" xfId="0" applyFont="1" applyFill="1" applyBorder="1"/>
    <xf numFmtId="0" fontId="3" fillId="2" borderId="1" xfId="0" applyFont="1" applyFill="1" applyBorder="1"/>
    <xf numFmtId="0" fontId="3" fillId="3" borderId="1" xfId="0" applyFont="1" applyFill="1" applyBorder="1"/>
    <xf numFmtId="0" fontId="13" fillId="4" borderId="1" xfId="0" applyFont="1" applyFill="1" applyBorder="1" applyAlignment="1">
      <alignment horizontal="center" vertical="center"/>
    </xf>
    <xf numFmtId="0" fontId="13" fillId="2" borderId="1" xfId="0" applyFont="1" applyFill="1" applyBorder="1" applyAlignment="1">
      <alignment horizontal="center" vertical="center"/>
    </xf>
    <xf numFmtId="0" fontId="3" fillId="4" borderId="1" xfId="0" applyFont="1" applyFill="1" applyBorder="1"/>
    <xf numFmtId="0" fontId="3" fillId="3" borderId="1" xfId="0" applyFont="1" applyFill="1" applyBorder="1" applyAlignment="1">
      <alignment horizontal="center" vertical="center"/>
    </xf>
    <xf numFmtId="0" fontId="0" fillId="8" borderId="1" xfId="0" applyFill="1" applyBorder="1" applyAlignment="1">
      <alignment horizontal="left" vertical="center" wrapText="1"/>
    </xf>
    <xf numFmtId="0" fontId="0" fillId="8" borderId="1" xfId="0" applyFill="1" applyBorder="1"/>
    <xf numFmtId="0" fontId="0" fillId="8" borderId="1" xfId="0" applyFill="1" applyBorder="1" applyAlignment="1">
      <alignment wrapText="1"/>
    </xf>
    <xf numFmtId="0" fontId="8" fillId="8" borderId="23" xfId="0" applyFont="1" applyFill="1" applyBorder="1" applyAlignment="1">
      <alignment horizontal="center" vertical="center"/>
    </xf>
    <xf numFmtId="0" fontId="0" fillId="3" borderId="1" xfId="0" applyFill="1" applyBorder="1" applyAlignment="1">
      <alignment horizontal="center" vertical="center"/>
    </xf>
    <xf numFmtId="0" fontId="13" fillId="2" borderId="1" xfId="0" applyFont="1" applyFill="1" applyBorder="1" applyAlignment="1">
      <alignment horizontal="center" vertical="center" wrapText="1"/>
    </xf>
    <xf numFmtId="0" fontId="0" fillId="0" borderId="19" xfId="0" applyBorder="1" applyAlignment="1">
      <alignment horizontal="center"/>
    </xf>
    <xf numFmtId="0" fontId="0" fillId="0" borderId="18" xfId="0" applyBorder="1" applyAlignment="1">
      <alignment horizontal="center"/>
    </xf>
    <xf numFmtId="0" fontId="0" fillId="0" borderId="25" xfId="0" applyBorder="1" applyAlignment="1">
      <alignment horizontal="center"/>
    </xf>
    <xf numFmtId="0" fontId="9" fillId="8" borderId="1" xfId="0" applyFont="1" applyFill="1" applyBorder="1" applyAlignment="1">
      <alignment horizontal="center" vertical="center" wrapText="1"/>
    </xf>
    <xf numFmtId="0" fontId="0" fillId="6" borderId="23" xfId="0" applyFill="1" applyBorder="1" applyAlignment="1">
      <alignment horizontal="center" vertical="center"/>
    </xf>
    <xf numFmtId="0" fontId="0" fillId="6" borderId="1" xfId="0" applyFill="1" applyBorder="1" applyAlignment="1">
      <alignment horizontal="center" vertical="center" wrapText="1"/>
    </xf>
    <xf numFmtId="0" fontId="8" fillId="8" borderId="0" xfId="0" applyFont="1" applyFill="1"/>
    <xf numFmtId="0" fontId="8" fillId="6" borderId="1" xfId="0" applyFont="1" applyFill="1" applyBorder="1" applyAlignment="1">
      <alignment horizontal="left" vertical="center" wrapText="1"/>
    </xf>
    <xf numFmtId="0" fontId="8" fillId="6" borderId="1" xfId="0" quotePrefix="1" applyFont="1" applyFill="1" applyBorder="1" applyAlignment="1">
      <alignment horizontal="left" vertical="center" wrapText="1"/>
    </xf>
    <xf numFmtId="0" fontId="0" fillId="6" borderId="1" xfId="0" applyFill="1" applyBorder="1" applyAlignment="1">
      <alignment horizontal="center" vertical="center"/>
    </xf>
    <xf numFmtId="0" fontId="8" fillId="6" borderId="24" xfId="0" applyFont="1" applyFill="1" applyBorder="1"/>
    <xf numFmtId="0" fontId="8" fillId="6" borderId="1" xfId="0" applyFont="1" applyFill="1" applyBorder="1" applyAlignment="1">
      <alignment horizontal="center" vertical="center"/>
    </xf>
    <xf numFmtId="0" fontId="9" fillId="8" borderId="1" xfId="0" applyFont="1" applyFill="1" applyBorder="1" applyAlignment="1">
      <alignment vertical="center" wrapText="1"/>
    </xf>
    <xf numFmtId="0" fontId="9" fillId="8" borderId="0" xfId="0" quotePrefix="1" applyFont="1" applyFill="1" applyAlignment="1">
      <alignment horizontal="left" vertical="center" wrapText="1"/>
    </xf>
    <xf numFmtId="0" fontId="8" fillId="6" borderId="0" xfId="0" applyFont="1" applyFill="1"/>
    <xf numFmtId="0" fontId="0" fillId="4" borderId="1" xfId="0" applyFill="1" applyBorder="1" applyAlignment="1">
      <alignment horizontal="center" vertical="center"/>
    </xf>
    <xf numFmtId="0" fontId="3" fillId="0" borderId="0" xfId="0" applyFont="1" applyAlignment="1">
      <alignment horizontal="center" vertical="center" textRotation="90" wrapText="1"/>
    </xf>
    <xf numFmtId="0" fontId="3" fillId="0" borderId="0" xfId="0" applyFont="1" applyAlignment="1">
      <alignment horizontal="center" vertical="center"/>
    </xf>
    <xf numFmtId="0" fontId="14" fillId="10" borderId="19" xfId="0" applyFont="1" applyFill="1" applyBorder="1" applyAlignment="1">
      <alignment horizontal="center" vertical="center" wrapText="1"/>
    </xf>
    <xf numFmtId="0" fontId="14" fillId="10" borderId="36"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21" xfId="0" applyFont="1" applyFill="1" applyBorder="1" applyAlignment="1">
      <alignment horizontal="center" vertical="center" wrapText="1"/>
    </xf>
    <xf numFmtId="0" fontId="14" fillId="10" borderId="38"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0" xfId="0" applyFont="1" applyFill="1" applyAlignment="1">
      <alignment horizontal="center" vertical="center" wrapText="1"/>
    </xf>
    <xf numFmtId="0" fontId="15" fillId="10" borderId="22"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10" borderId="6"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vertical="center" textRotation="90" wrapText="1"/>
    </xf>
    <xf numFmtId="0" fontId="0" fillId="0" borderId="15" xfId="0" applyBorder="1" applyAlignment="1">
      <alignment horizontal="center" vertical="center" textRotation="90" wrapText="1"/>
    </xf>
    <xf numFmtId="0" fontId="0" fillId="0" borderId="2" xfId="0" applyBorder="1" applyAlignment="1">
      <alignment horizontal="center" vertical="center" textRotation="90" wrapText="1"/>
    </xf>
  </cellXfs>
  <cellStyles count="2">
    <cellStyle name="Normal" xfId="0" builtinId="0"/>
    <cellStyle name="Normal 2" xfId="1" xr:uid="{00000000-0005-0000-0000-000001000000}"/>
  </cellStyles>
  <dxfs count="3">
    <dxf>
      <font>
        <color rgb="FF9C0006"/>
      </font>
      <fill>
        <patternFill>
          <bgColor rgb="FFFFC7CE"/>
        </patternFill>
      </fill>
    </dxf>
    <dxf>
      <fill>
        <patternFill>
          <bgColor rgb="FFFFC000"/>
        </patternFill>
      </fill>
    </dxf>
    <dxf>
      <fill>
        <patternFill>
          <bgColor rgb="FF92D05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119150</xdr:colOff>
      <xdr:row>6</xdr:row>
      <xdr:rowOff>199662</xdr:rowOff>
    </xdr:from>
    <xdr:to>
      <xdr:col>11</xdr:col>
      <xdr:colOff>357148</xdr:colOff>
      <xdr:row>6</xdr:row>
      <xdr:rowOff>428262</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4944515" y="202846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1</a:t>
          </a:r>
          <a:r>
            <a:rPr lang="en-US" sz="1100" b="1">
              <a:solidFill>
                <a:schemeClr val="lt1"/>
              </a:solidFill>
              <a:latin typeface="+mn-lt"/>
              <a:ea typeface="+mn-ea"/>
              <a:cs typeface="+mn-cs"/>
            </a:rPr>
            <a:t>1</a:t>
          </a:r>
          <a:endParaRPr lang="en-US" sz="900"/>
        </a:p>
        <a:p>
          <a:pPr marL="0" indent="0" algn="ctr"/>
          <a:endParaRPr lang="en-US" sz="900" b="1">
            <a:solidFill>
              <a:schemeClr val="lt1"/>
            </a:solidFill>
            <a:latin typeface="+mn-lt"/>
            <a:ea typeface="+mn-ea"/>
            <a:cs typeface="+mn-cs"/>
          </a:endParaRPr>
        </a:p>
      </xdr:txBody>
    </xdr:sp>
    <xdr:clientData/>
  </xdr:twoCellAnchor>
  <xdr:twoCellAnchor>
    <xdr:from>
      <xdr:col>8</xdr:col>
      <xdr:colOff>101445</xdr:colOff>
      <xdr:row>4</xdr:row>
      <xdr:rowOff>181212</xdr:rowOff>
    </xdr:from>
    <xdr:to>
      <xdr:col>8</xdr:col>
      <xdr:colOff>330289</xdr:colOff>
      <xdr:row>4</xdr:row>
      <xdr:rowOff>409812</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3545685" y="836532"/>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2</a:t>
          </a:r>
        </a:p>
      </xdr:txBody>
    </xdr:sp>
    <xdr:clientData/>
  </xdr:twoCellAnchor>
  <xdr:twoCellAnchor>
    <xdr:from>
      <xdr:col>8</xdr:col>
      <xdr:colOff>111287</xdr:colOff>
      <xdr:row>5</xdr:row>
      <xdr:rowOff>193267</xdr:rowOff>
    </xdr:from>
    <xdr:to>
      <xdr:col>8</xdr:col>
      <xdr:colOff>332066</xdr:colOff>
      <xdr:row>5</xdr:row>
      <xdr:rowOff>421867</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3555527" y="139722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3</a:t>
          </a:r>
        </a:p>
      </xdr:txBody>
    </xdr:sp>
    <xdr:clientData/>
  </xdr:twoCellAnchor>
  <xdr:twoCellAnchor>
    <xdr:from>
      <xdr:col>8</xdr:col>
      <xdr:colOff>111918</xdr:colOff>
      <xdr:row>6</xdr:row>
      <xdr:rowOff>215157</xdr:rowOff>
    </xdr:from>
    <xdr:to>
      <xdr:col>8</xdr:col>
      <xdr:colOff>332697</xdr:colOff>
      <xdr:row>6</xdr:row>
      <xdr:rowOff>443757</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3556158" y="2043957"/>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4</a:t>
          </a:r>
        </a:p>
      </xdr:txBody>
    </xdr:sp>
    <xdr:clientData/>
  </xdr:twoCellAnchor>
  <xdr:twoCellAnchor>
    <xdr:from>
      <xdr:col>6</xdr:col>
      <xdr:colOff>99414</xdr:colOff>
      <xdr:row>4</xdr:row>
      <xdr:rowOff>188226</xdr:rowOff>
    </xdr:from>
    <xdr:to>
      <xdr:col>6</xdr:col>
      <xdr:colOff>327892</xdr:colOff>
      <xdr:row>4</xdr:row>
      <xdr:rowOff>416826</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2629254" y="84354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5</a:t>
          </a:r>
        </a:p>
      </xdr:txBody>
    </xdr:sp>
    <xdr:clientData/>
  </xdr:twoCellAnchor>
  <xdr:twoCellAnchor>
    <xdr:from>
      <xdr:col>6</xdr:col>
      <xdr:colOff>96322</xdr:colOff>
      <xdr:row>5</xdr:row>
      <xdr:rowOff>193940</xdr:rowOff>
    </xdr:from>
    <xdr:to>
      <xdr:col>6</xdr:col>
      <xdr:colOff>317101</xdr:colOff>
      <xdr:row>5</xdr:row>
      <xdr:rowOff>422540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626162" y="1407425"/>
          <a:ext cx="23037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6</a:t>
          </a:r>
        </a:p>
      </xdr:txBody>
    </xdr:sp>
    <xdr:clientData/>
  </xdr:twoCellAnchor>
  <xdr:twoCellAnchor>
    <xdr:from>
      <xdr:col>7</xdr:col>
      <xdr:colOff>112843</xdr:colOff>
      <xdr:row>7</xdr:row>
      <xdr:rowOff>217251</xdr:rowOff>
    </xdr:from>
    <xdr:to>
      <xdr:col>7</xdr:col>
      <xdr:colOff>341321</xdr:colOff>
      <xdr:row>7</xdr:row>
      <xdr:rowOff>445851</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3109408" y="2670891"/>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7</a:t>
          </a:r>
        </a:p>
      </xdr:txBody>
    </xdr:sp>
    <xdr:clientData/>
  </xdr:twoCellAnchor>
  <xdr:twoCellAnchor>
    <xdr:from>
      <xdr:col>5</xdr:col>
      <xdr:colOff>107041</xdr:colOff>
      <xdr:row>5</xdr:row>
      <xdr:rowOff>191948</xdr:rowOff>
    </xdr:from>
    <xdr:to>
      <xdr:col>5</xdr:col>
      <xdr:colOff>335519</xdr:colOff>
      <xdr:row>5</xdr:row>
      <xdr:rowOff>420548</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2179681" y="1395908"/>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8</a:t>
          </a:r>
        </a:p>
      </xdr:txBody>
    </xdr:sp>
    <xdr:clientData/>
  </xdr:twoCellAnchor>
  <xdr:twoCellAnchor>
    <xdr:from>
      <xdr:col>6</xdr:col>
      <xdr:colOff>99529</xdr:colOff>
      <xdr:row>8</xdr:row>
      <xdr:rowOff>32626</xdr:rowOff>
    </xdr:from>
    <xdr:to>
      <xdr:col>6</xdr:col>
      <xdr:colOff>328007</xdr:colOff>
      <xdr:row>8</xdr:row>
      <xdr:rowOff>261226</xdr:rowOff>
    </xdr:to>
    <xdr:sp macro="" textlink="">
      <xdr:nvSpPr>
        <xdr:cNvPr id="10" name="Oval 9">
          <a:extLst>
            <a:ext uri="{FF2B5EF4-FFF2-40B4-BE49-F238E27FC236}">
              <a16:creationId xmlns:a16="http://schemas.microsoft.com/office/drawing/2014/main" id="{00000000-0008-0000-0000-00000A000000}"/>
            </a:ext>
          </a:extLst>
        </xdr:cNvPr>
        <xdr:cNvSpPr/>
      </xdr:nvSpPr>
      <xdr:spPr>
        <a:xfrm>
          <a:off x="2629369" y="3095866"/>
          <a:ext cx="237998"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lt1"/>
              </a:solidFill>
              <a:latin typeface="+mn-lt"/>
              <a:ea typeface="+mn-ea"/>
              <a:cs typeface="+mn-cs"/>
            </a:rPr>
            <a:t>9</a:t>
          </a:r>
        </a:p>
      </xdr:txBody>
    </xdr:sp>
    <xdr:clientData/>
  </xdr:twoCellAnchor>
  <xdr:twoCellAnchor>
    <xdr:from>
      <xdr:col>6</xdr:col>
      <xdr:colOff>47625</xdr:colOff>
      <xdr:row>8</xdr:row>
      <xdr:rowOff>361950</xdr:rowOff>
    </xdr:from>
    <xdr:to>
      <xdr:col>6</xdr:col>
      <xdr:colOff>409575</xdr:colOff>
      <xdr:row>8</xdr:row>
      <xdr:rowOff>600075</xdr:rowOff>
    </xdr:to>
    <xdr:grpSp>
      <xdr:nvGrpSpPr>
        <xdr:cNvPr id="5202" name="Group 12">
          <a:extLst>
            <a:ext uri="{FF2B5EF4-FFF2-40B4-BE49-F238E27FC236}">
              <a16:creationId xmlns:a16="http://schemas.microsoft.com/office/drawing/2014/main" id="{00000000-0008-0000-0000-000052140000}"/>
            </a:ext>
          </a:extLst>
        </xdr:cNvPr>
        <xdr:cNvGrpSpPr>
          <a:grpSpLocks/>
        </xdr:cNvGrpSpPr>
      </xdr:nvGrpSpPr>
      <xdr:grpSpPr bwMode="auto">
        <a:xfrm>
          <a:off x="2579158" y="3401483"/>
          <a:ext cx="361950" cy="238125"/>
          <a:chOff x="3343577" y="4754179"/>
          <a:chExt cx="369094" cy="250035"/>
        </a:xfrm>
      </xdr:grpSpPr>
      <xdr:sp macro="" textlink="">
        <xdr:nvSpPr>
          <xdr:cNvPr id="12" name="Oval 11">
            <a:extLst>
              <a:ext uri="{FF2B5EF4-FFF2-40B4-BE49-F238E27FC236}">
                <a16:creationId xmlns:a16="http://schemas.microsoft.com/office/drawing/2014/main" id="{00000000-0008-0000-0000-00000C000000}"/>
              </a:ext>
            </a:extLst>
          </xdr:cNvPr>
          <xdr:cNvSpPr/>
        </xdr:nvSpPr>
        <xdr:spPr>
          <a:xfrm>
            <a:off x="3372716" y="4754179"/>
            <a:ext cx="233112" cy="2300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PE"/>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343577" y="4754179"/>
            <a:ext cx="369094" cy="25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PE" sz="900" b="1">
                <a:solidFill>
                  <a:schemeClr val="bg1"/>
                </a:solidFill>
              </a:rPr>
              <a:t>10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214993</xdr:colOff>
      <xdr:row>0</xdr:row>
      <xdr:rowOff>117666</xdr:rowOff>
    </xdr:from>
    <xdr:to>
      <xdr:col>11</xdr:col>
      <xdr:colOff>1908687</xdr:colOff>
      <xdr:row>3</xdr:row>
      <xdr:rowOff>149416</xdr:rowOff>
    </xdr:to>
    <xdr:pic>
      <xdr:nvPicPr>
        <xdr:cNvPr id="4" name="Picture 53" descr="logo">
          <a:extLst>
            <a:ext uri="{FF2B5EF4-FFF2-40B4-BE49-F238E27FC236}">
              <a16:creationId xmlns:a16="http://schemas.microsoft.com/office/drawing/2014/main" id="{5BE0FC0E-015E-48E0-B6EA-6F339A2882B0}"/>
            </a:ext>
          </a:extLst>
        </xdr:cNvPr>
        <xdr:cNvPicPr>
          <a:picLocks noChangeAspect="1" noChangeArrowheads="1"/>
        </xdr:cNvPicPr>
      </xdr:nvPicPr>
      <xdr:blipFill>
        <a:blip xmlns:r="http://schemas.openxmlformats.org/officeDocument/2006/relationships" r:embed="rId1" cstate="print">
          <a:lum contrast="12000"/>
          <a:extLst>
            <a:ext uri="{28A0092B-C50C-407E-A947-70E740481C1C}">
              <a14:useLocalDpi xmlns:a14="http://schemas.microsoft.com/office/drawing/2010/main" val="0"/>
            </a:ext>
          </a:extLst>
        </a:blip>
        <a:srcRect b="9354"/>
        <a:stretch>
          <a:fillRect/>
        </a:stretch>
      </xdr:blipFill>
      <xdr:spPr bwMode="auto">
        <a:xfrm>
          <a:off x="6945993" y="117666"/>
          <a:ext cx="2265194" cy="133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 Roca" refreshedDate="44506.782014351855" createdVersion="6" refreshedVersion="6" minRefreshableVersion="3" recordCount="14" xr:uid="{4E776EE4-A7B4-4675-B995-DA8207DA57D3}">
  <cacheSource type="worksheet">
    <worksheetSource ref="A2:G16" sheet="Sheet1"/>
  </cacheSource>
  <cacheFields count="7">
    <cacheField name="Polvorin principal, Incendio, explosion en los contenedores de explosivos." numFmtId="0">
      <sharedItems/>
    </cacheField>
    <cacheField name="Colocacion del sistema contra incendios, proteccion de tormentas. " numFmtId="0">
      <sharedItems containsBlank="1"/>
    </cacheField>
    <cacheField name="40" numFmtId="0">
      <sharedItems containsSemiMixedTypes="0" containsString="0" containsNumber="1" containsInteger="1" minValue="9" maxValue="36"/>
    </cacheField>
    <cacheField name="4" numFmtId="0">
      <sharedItems containsSemiMixedTypes="0" containsString="0" containsNumber="1" containsInteger="1" minValue="1" maxValue="4"/>
    </cacheField>
    <cacheField name="10" numFmtId="0">
      <sharedItems containsSemiMixedTypes="0" containsString="0" containsNumber="1" containsInteger="1" minValue="9" maxValue="10"/>
    </cacheField>
    <cacheField name="Luis Torres" numFmtId="0">
      <sharedItems/>
    </cacheField>
    <cacheField name="Min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Falla en Taludes que pueden originar maquinarias enterrandas o corte de vias. Paralizacion de la operacion"/>
    <s v="Monitoreo de taludes con los radares._x000a_Protocolos de evacuacion ante alertas de radar _x000a_Monitorieo manuales ante fallas en los radares_x000a_"/>
    <n v="36"/>
    <n v="4"/>
    <n v="9"/>
    <s v="Julio Torres"/>
    <s v="Mina"/>
  </r>
  <r>
    <s v="Falla del botadero Arpon que podria sepultar las oficinas y el Taller de MUR"/>
    <s v="Monitorieos de estabiildad de taludes en Arpon_x000a_"/>
    <n v="30"/>
    <n v="3"/>
    <n v="10"/>
    <s v="Julio Torres"/>
    <s v="Mina"/>
  </r>
  <r>
    <s v="Caida de rocas de taludes con impacto a vehiculos de transporte de personal "/>
    <s v="Monitorieo de taludes con los radares_x000a_Mayor numero de inspecciones visuales para detectar rocas sueltas en los taludes_x000a_"/>
    <n v="30"/>
    <n v="3"/>
    <n v="10"/>
    <s v="Daniel Roca/ Luis Villegas "/>
    <s v="Mina"/>
  </r>
  <r>
    <s v="Riesgo de rotura de tuberias principales que llevan agua  no tratada desde la poza PCB a la Relavera, impacto ambiental las comunidades"/>
    <s v="Colocacion de barreras duras para evitar que maquinarias rompan la tuberia_x000a_colocar canales de contancios para canalizar posibles derrames "/>
    <n v="18"/>
    <n v="2"/>
    <n v="9"/>
    <s v="Edwin Zegarra"/>
    <s v="Mina"/>
  </r>
  <r>
    <s v="Paralizacion mayor a 10 dias por parte del contratista o la comunidad."/>
    <s v="Seguimiento de las condiciones laborales entre GF y la contratista_x000a_Plan de contigencia para que otra contratistas (construccion ) opere el tajo"/>
    <n v="36"/>
    <n v="4"/>
    <n v="9"/>
    <s v="Fabio Escobar"/>
    <s v="Mina"/>
  </r>
  <r>
    <s v="Sabotaje (incendio de maquinarias y equipos principales  de la operacion)."/>
    <s v="Monitoreo del clima social en la zona. _x000a_Plan de movimiento de maquinarias a zonas seguras_x000a_"/>
    <n v="18"/>
    <n v="2"/>
    <n v="9"/>
    <s v="Jorge Figueroa"/>
    <s v="Mina"/>
  </r>
  <r>
    <s v="Detonacion prematura de un proyecto de voladura "/>
    <s v="Monitorieo a las tormentas electricas_x000a_seguimiento a los procedimientos de voladura. _x000a_"/>
    <n v="20"/>
    <n v="2"/>
    <n v="10"/>
    <s v="Daniel Roca/ Luis Villegas "/>
    <s v="Mina"/>
  </r>
  <r>
    <s v="Incendio del Taller de MUR "/>
    <s v="Aislamiento y separacion de elementos inflamables_x000a_sistema contra incendios y extintores "/>
    <n v="9"/>
    <n v="1"/>
    <n v="9"/>
    <s v="Daniel Roca/ Luis Villegas "/>
    <s v="Mina"/>
  </r>
  <r>
    <s v="Inundacion del tajo por lluvias constantes "/>
    <s v="Equipos en Stand by para drenaje de aguas "/>
    <n v="9"/>
    <n v="1"/>
    <n v="9"/>
    <s v="Edwin Zegarra"/>
    <s v="Mina"/>
  </r>
  <r>
    <s v="Incendio/explosion de los almacenes de combustible"/>
    <s v="Sistemas de alarma _x000a_sistemas contra incendio"/>
    <n v="27"/>
    <n v="3"/>
    <n v="9"/>
    <s v="Luis Torres"/>
    <s v="Almacenes"/>
  </r>
  <r>
    <s v="Incendio de los campamentos "/>
    <s v="Sistemas de alarma _x000a_sistemas contra incendio"/>
    <n v="18"/>
    <n v="2"/>
    <n v="9"/>
    <s v="Fabio Escobar"/>
    <s v="SG"/>
  </r>
  <r>
    <s v="Explosion de los tanques de almacenamiento de gas "/>
    <s v="Inspeccion de los tanques de gas _x000a_sistemas de bloqueo fugas de gas, "/>
    <n v="20"/>
    <n v="2"/>
    <n v="10"/>
    <s v="Fabio Escobar"/>
    <s v="SG"/>
  </r>
  <r>
    <s v="Ciberataques a las bases de datos"/>
    <s v="Sistemas de seguirdad de la informacion_x000a_respaldo a la informacion en Red"/>
    <n v="27"/>
    <n v="3"/>
    <n v="9"/>
    <s v="Jose Ischikawa"/>
    <s v="TI"/>
  </r>
  <r>
    <s v="Ataques terroristas"/>
    <m/>
    <n v="10"/>
    <n v="1"/>
    <n v="10"/>
    <s v="Jorge Figueroa"/>
    <s v="Seguridad patrimoni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5F1A13-EFC4-4D54-A0F9-7318B78AA12B}"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L26:N43" firstHeaderRow="1" firstDataRow="1" firstDataCol="0"/>
  <pivotFields count="7">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97"/>
  <sheetViews>
    <sheetView showGridLines="0" topLeftCell="A4" zoomScale="75" zoomScaleNormal="75" zoomScaleSheetLayoutView="100" workbookViewId="0">
      <selection activeCell="O6" sqref="O6"/>
    </sheetView>
  </sheetViews>
  <sheetFormatPr baseColWidth="10" defaultColWidth="9.1796875" defaultRowHeight="14.5" x14ac:dyDescent="0.35"/>
  <cols>
    <col min="1" max="1" width="3.81640625" customWidth="1"/>
    <col min="2" max="2" width="6.1796875" customWidth="1"/>
    <col min="3" max="12" width="6.54296875" customWidth="1"/>
    <col min="13" max="13" width="2.54296875" customWidth="1"/>
    <col min="14" max="14" width="4.453125" customWidth="1"/>
    <col min="15" max="15" width="43.81640625" customWidth="1"/>
    <col min="16" max="16" width="67.81640625" customWidth="1"/>
    <col min="17" max="17" width="9" customWidth="1"/>
    <col min="18" max="18" width="0.81640625" customWidth="1"/>
    <col min="19" max="20" width="3.453125" customWidth="1"/>
  </cols>
  <sheetData>
    <row r="1" spans="1:20" ht="17" x14ac:dyDescent="0.35">
      <c r="B1" s="22" t="s">
        <v>6</v>
      </c>
      <c r="C1" s="17"/>
      <c r="D1" s="17"/>
      <c r="E1" s="17"/>
      <c r="F1" s="17"/>
      <c r="G1" s="17"/>
      <c r="H1" s="17"/>
      <c r="I1" s="17"/>
      <c r="J1" s="17"/>
      <c r="K1" s="17"/>
      <c r="L1" s="17"/>
      <c r="M1" s="17"/>
      <c r="N1" s="17"/>
      <c r="O1" s="17"/>
      <c r="P1" s="17"/>
      <c r="Q1" s="17"/>
    </row>
    <row r="2" spans="1:20" ht="3" customHeight="1" x14ac:dyDescent="0.4">
      <c r="B2" s="23"/>
    </row>
    <row r="3" spans="1:20" ht="17" x14ac:dyDescent="0.35">
      <c r="B3" s="22" t="s">
        <v>40</v>
      </c>
      <c r="C3" s="17"/>
      <c r="D3" s="17"/>
      <c r="E3" s="17"/>
      <c r="F3" s="17"/>
      <c r="G3" s="17"/>
      <c r="H3" s="17"/>
      <c r="I3" s="17"/>
      <c r="J3" s="17"/>
      <c r="K3" s="17"/>
      <c r="L3" s="17"/>
      <c r="M3" s="17"/>
      <c r="N3" s="17"/>
      <c r="O3" s="17"/>
      <c r="P3" s="17"/>
      <c r="Q3" s="17"/>
    </row>
    <row r="4" spans="1:20" ht="12" customHeight="1" thickBot="1" x14ac:dyDescent="0.4"/>
    <row r="5" spans="1:20" ht="43.5" customHeight="1" x14ac:dyDescent="0.4">
      <c r="A5" s="35"/>
      <c r="B5" s="29">
        <v>10</v>
      </c>
      <c r="C5" s="5"/>
      <c r="D5" s="6"/>
      <c r="E5" s="7"/>
      <c r="F5" s="7"/>
      <c r="G5" s="7"/>
      <c r="H5" s="7"/>
      <c r="I5" s="7"/>
      <c r="J5" s="7"/>
      <c r="K5" s="7"/>
      <c r="L5" s="8"/>
      <c r="N5" s="24" t="s">
        <v>2</v>
      </c>
      <c r="O5" s="24" t="s">
        <v>3</v>
      </c>
      <c r="P5" s="24" t="s">
        <v>4</v>
      </c>
      <c r="Q5" s="24" t="s">
        <v>5</v>
      </c>
      <c r="R5" s="25"/>
      <c r="S5" s="24" t="s">
        <v>8</v>
      </c>
      <c r="T5" s="24" t="s">
        <v>9</v>
      </c>
    </row>
    <row r="6" spans="1:20" ht="49.4" customHeight="1" x14ac:dyDescent="0.35">
      <c r="A6" s="126" t="s">
        <v>1</v>
      </c>
      <c r="B6" s="30">
        <v>9</v>
      </c>
      <c r="C6" s="9"/>
      <c r="D6" s="1"/>
      <c r="E6" s="1"/>
      <c r="F6" s="2"/>
      <c r="G6" s="2"/>
      <c r="H6" s="2"/>
      <c r="I6" s="2"/>
      <c r="J6" s="2"/>
      <c r="K6" s="2"/>
      <c r="L6" s="10"/>
      <c r="M6" s="21"/>
      <c r="N6" s="31">
        <v>1</v>
      </c>
      <c r="O6" s="32" t="s">
        <v>51</v>
      </c>
      <c r="P6" s="33" t="s">
        <v>50</v>
      </c>
      <c r="Q6" s="31">
        <v>80</v>
      </c>
      <c r="R6" s="34"/>
      <c r="S6" s="31">
        <v>10</v>
      </c>
      <c r="T6" s="31">
        <v>8</v>
      </c>
    </row>
    <row r="7" spans="1:20" ht="49.4" customHeight="1" x14ac:dyDescent="0.35">
      <c r="A7" s="126"/>
      <c r="B7" s="30">
        <v>8</v>
      </c>
      <c r="C7" s="11"/>
      <c r="D7" s="1"/>
      <c r="E7" s="1"/>
      <c r="F7" s="2"/>
      <c r="G7" s="2"/>
      <c r="H7" s="2"/>
      <c r="I7" s="2"/>
      <c r="J7" s="2"/>
      <c r="K7" s="2"/>
      <c r="L7" s="10"/>
      <c r="M7" s="21"/>
      <c r="N7" s="26">
        <f>+N6+1</f>
        <v>2</v>
      </c>
      <c r="O7" s="27" t="s">
        <v>53</v>
      </c>
      <c r="P7" s="28" t="s">
        <v>52</v>
      </c>
      <c r="Q7" s="26">
        <v>70</v>
      </c>
      <c r="S7" s="26">
        <v>7</v>
      </c>
      <c r="T7" s="26">
        <v>10</v>
      </c>
    </row>
    <row r="8" spans="1:20" ht="47.5" customHeight="1" x14ac:dyDescent="0.35">
      <c r="A8" s="126"/>
      <c r="B8" s="30">
        <v>7</v>
      </c>
      <c r="C8" s="11"/>
      <c r="D8" s="1"/>
      <c r="E8" s="1"/>
      <c r="F8" s="1"/>
      <c r="G8" s="2"/>
      <c r="H8" s="2"/>
      <c r="I8" s="2"/>
      <c r="J8" s="2"/>
      <c r="K8" s="2"/>
      <c r="L8" s="10"/>
      <c r="M8" s="21"/>
      <c r="N8" s="31">
        <f t="shared" ref="N8:N15" si="0">+N7+1</f>
        <v>3</v>
      </c>
      <c r="O8" s="32" t="s">
        <v>35</v>
      </c>
      <c r="P8" s="33" t="s">
        <v>48</v>
      </c>
      <c r="Q8" s="31">
        <v>63</v>
      </c>
      <c r="R8" s="34"/>
      <c r="S8" s="31">
        <v>7</v>
      </c>
      <c r="T8" s="31">
        <v>9</v>
      </c>
    </row>
    <row r="9" spans="1:20" ht="53.5" customHeight="1" x14ac:dyDescent="0.35">
      <c r="A9" s="126"/>
      <c r="B9" s="30">
        <v>6</v>
      </c>
      <c r="C9" s="11"/>
      <c r="D9" s="1"/>
      <c r="E9" s="1"/>
      <c r="F9" s="1"/>
      <c r="G9" s="2"/>
      <c r="H9" s="2"/>
      <c r="I9" s="2"/>
      <c r="J9" s="2"/>
      <c r="K9" s="2"/>
      <c r="L9" s="10"/>
      <c r="M9" s="21"/>
      <c r="N9" s="26">
        <f t="shared" si="0"/>
        <v>4</v>
      </c>
      <c r="O9" s="27" t="s">
        <v>32</v>
      </c>
      <c r="P9" s="28" t="s">
        <v>49</v>
      </c>
      <c r="Q9" s="26">
        <v>56</v>
      </c>
      <c r="S9" s="26">
        <v>7</v>
      </c>
      <c r="T9" s="26">
        <v>8</v>
      </c>
    </row>
    <row r="10" spans="1:20" ht="50.5" customHeight="1" x14ac:dyDescent="0.35">
      <c r="A10" s="126"/>
      <c r="B10" s="30">
        <v>5</v>
      </c>
      <c r="C10" s="11"/>
      <c r="D10" s="1"/>
      <c r="E10" s="1"/>
      <c r="F10" s="1"/>
      <c r="G10" s="1"/>
      <c r="H10" s="2"/>
      <c r="I10" s="2"/>
      <c r="J10" s="2"/>
      <c r="K10" s="2"/>
      <c r="L10" s="10"/>
      <c r="M10" s="21"/>
      <c r="N10" s="31">
        <f t="shared" si="0"/>
        <v>5</v>
      </c>
      <c r="O10" s="32" t="s">
        <v>65</v>
      </c>
      <c r="P10" s="33" t="s">
        <v>31</v>
      </c>
      <c r="Q10" s="31">
        <v>50</v>
      </c>
      <c r="R10" s="34"/>
      <c r="S10" s="31">
        <v>5</v>
      </c>
      <c r="T10" s="31">
        <v>10</v>
      </c>
    </row>
    <row r="11" spans="1:20" ht="39.65" customHeight="1" x14ac:dyDescent="0.35">
      <c r="A11" s="126"/>
      <c r="B11" s="30">
        <v>4</v>
      </c>
      <c r="C11" s="11"/>
      <c r="D11" s="3"/>
      <c r="E11" s="1"/>
      <c r="F11" s="1"/>
      <c r="G11" s="1"/>
      <c r="H11" s="1"/>
      <c r="I11" s="1"/>
      <c r="J11" s="2"/>
      <c r="K11" s="2"/>
      <c r="L11" s="10"/>
      <c r="M11" s="21"/>
      <c r="N11" s="26">
        <f t="shared" si="0"/>
        <v>6</v>
      </c>
      <c r="O11" s="27" t="s">
        <v>54</v>
      </c>
      <c r="P11" s="28" t="s">
        <v>55</v>
      </c>
      <c r="Q11" s="26">
        <v>45</v>
      </c>
      <c r="S11" s="26">
        <v>5</v>
      </c>
      <c r="T11" s="26">
        <v>9</v>
      </c>
    </row>
    <row r="12" spans="1:20" ht="50.5" customHeight="1" x14ac:dyDescent="0.35">
      <c r="A12" s="126"/>
      <c r="B12" s="30">
        <v>3</v>
      </c>
      <c r="C12" s="11"/>
      <c r="D12" s="3"/>
      <c r="E12" s="1"/>
      <c r="F12" s="1"/>
      <c r="G12" s="1"/>
      <c r="H12" s="1"/>
      <c r="I12" s="1"/>
      <c r="J12" s="1"/>
      <c r="K12" s="1"/>
      <c r="L12" s="10"/>
      <c r="M12" s="21"/>
      <c r="N12" s="31">
        <f t="shared" si="0"/>
        <v>7</v>
      </c>
      <c r="O12" s="32" t="s">
        <v>67</v>
      </c>
      <c r="P12" s="33" t="s">
        <v>66</v>
      </c>
      <c r="Q12" s="31">
        <v>42</v>
      </c>
      <c r="R12" s="34"/>
      <c r="S12" s="31">
        <v>6</v>
      </c>
      <c r="T12" s="31">
        <v>7</v>
      </c>
    </row>
    <row r="13" spans="1:20" ht="39" customHeight="1" x14ac:dyDescent="0.35">
      <c r="A13" s="126"/>
      <c r="B13" s="30">
        <v>2</v>
      </c>
      <c r="C13" s="11"/>
      <c r="D13" s="3"/>
      <c r="E13" s="3"/>
      <c r="F13" s="3"/>
      <c r="G13" s="1"/>
      <c r="H13" s="1"/>
      <c r="I13" s="1"/>
      <c r="J13" s="1"/>
      <c r="K13" s="1"/>
      <c r="L13" s="12"/>
      <c r="M13" s="21"/>
      <c r="N13" s="26">
        <f t="shared" si="0"/>
        <v>8</v>
      </c>
      <c r="O13" s="27" t="s">
        <v>33</v>
      </c>
      <c r="P13" s="28" t="s">
        <v>25</v>
      </c>
      <c r="Q13" s="26">
        <v>36</v>
      </c>
      <c r="S13" s="26">
        <v>4</v>
      </c>
      <c r="T13" s="26">
        <v>9</v>
      </c>
    </row>
    <row r="14" spans="1:20" ht="43.4" customHeight="1" thickBot="1" x14ac:dyDescent="0.4">
      <c r="A14" s="126"/>
      <c r="B14" s="30">
        <v>1</v>
      </c>
      <c r="C14" s="13"/>
      <c r="D14" s="14"/>
      <c r="E14" s="14"/>
      <c r="F14" s="14"/>
      <c r="G14" s="14"/>
      <c r="H14" s="14"/>
      <c r="I14" s="14"/>
      <c r="J14" s="14"/>
      <c r="K14" s="15"/>
      <c r="L14" s="16"/>
      <c r="M14" s="21"/>
      <c r="N14" s="31">
        <f t="shared" si="0"/>
        <v>9</v>
      </c>
      <c r="O14" s="32" t="s">
        <v>57</v>
      </c>
      <c r="P14" s="33" t="s">
        <v>34</v>
      </c>
      <c r="Q14" s="31">
        <v>30</v>
      </c>
      <c r="R14" s="34"/>
      <c r="S14" s="31">
        <v>5</v>
      </c>
      <c r="T14" s="31">
        <v>6</v>
      </c>
    </row>
    <row r="15" spans="1:20" ht="47.15" customHeight="1" thickBot="1" x14ac:dyDescent="0.4">
      <c r="A15" s="126"/>
      <c r="B15" s="4"/>
      <c r="C15" s="18">
        <v>1</v>
      </c>
      <c r="D15" s="19">
        <v>2</v>
      </c>
      <c r="E15" s="19">
        <v>3</v>
      </c>
      <c r="F15" s="19">
        <v>4</v>
      </c>
      <c r="G15" s="19">
        <v>5</v>
      </c>
      <c r="H15" s="19">
        <v>6</v>
      </c>
      <c r="I15" s="19">
        <v>7</v>
      </c>
      <c r="J15" s="19">
        <v>8</v>
      </c>
      <c r="K15" s="19">
        <v>9</v>
      </c>
      <c r="L15" s="20">
        <v>10</v>
      </c>
      <c r="M15" s="21"/>
      <c r="N15" s="26">
        <f t="shared" si="0"/>
        <v>10</v>
      </c>
      <c r="O15" s="27" t="s">
        <v>41</v>
      </c>
      <c r="P15" s="28" t="s">
        <v>68</v>
      </c>
      <c r="Q15" s="26">
        <v>30</v>
      </c>
      <c r="S15" s="26">
        <v>5</v>
      </c>
      <c r="T15" s="26">
        <v>6</v>
      </c>
    </row>
    <row r="16" spans="1:20" ht="15" x14ac:dyDescent="0.35">
      <c r="A16" s="126"/>
      <c r="B16" s="127" t="s">
        <v>0</v>
      </c>
      <c r="C16" s="127"/>
      <c r="D16" s="127"/>
      <c r="E16" s="127"/>
      <c r="F16" s="127"/>
      <c r="G16" s="127"/>
      <c r="H16" s="127"/>
      <c r="I16" s="127"/>
      <c r="J16" s="127"/>
      <c r="K16" s="127"/>
      <c r="L16" s="127"/>
      <c r="M16" s="21"/>
      <c r="N16" s="26"/>
      <c r="O16" s="27"/>
      <c r="P16" s="28"/>
      <c r="Q16" s="26"/>
      <c r="S16" s="26"/>
      <c r="T16" s="26"/>
    </row>
    <row r="17" spans="1:20" x14ac:dyDescent="0.35">
      <c r="A17" s="126"/>
      <c r="B17" t="s">
        <v>11</v>
      </c>
      <c r="N17" s="26"/>
      <c r="Q17" s="26"/>
      <c r="S17" s="26"/>
      <c r="T17" s="26"/>
    </row>
    <row r="18" spans="1:20" x14ac:dyDescent="0.35">
      <c r="B18" t="s">
        <v>12</v>
      </c>
      <c r="N18" s="26"/>
      <c r="O18" s="27"/>
      <c r="P18" s="28"/>
      <c r="Q18" s="26"/>
      <c r="S18" s="26"/>
      <c r="T18" s="26"/>
    </row>
    <row r="19" spans="1:20" x14ac:dyDescent="0.35">
      <c r="N19" s="26"/>
      <c r="Q19" s="26"/>
      <c r="S19" s="26"/>
      <c r="T19" s="26"/>
    </row>
    <row r="20" spans="1:20" x14ac:dyDescent="0.35">
      <c r="N20" s="26"/>
      <c r="O20" s="27"/>
      <c r="P20" s="28"/>
      <c r="Q20" s="26"/>
      <c r="S20" s="26"/>
      <c r="T20" s="26"/>
    </row>
    <row r="21" spans="1:20" ht="17" x14ac:dyDescent="0.4">
      <c r="N21" s="24" t="s">
        <v>2</v>
      </c>
      <c r="O21" s="24" t="s">
        <v>3</v>
      </c>
      <c r="P21" s="24" t="s">
        <v>4</v>
      </c>
      <c r="Q21" s="24" t="s">
        <v>5</v>
      </c>
      <c r="R21" s="25"/>
      <c r="S21" s="24" t="s">
        <v>8</v>
      </c>
      <c r="T21" s="24" t="s">
        <v>9</v>
      </c>
    </row>
    <row r="22" spans="1:20" ht="51" customHeight="1" x14ac:dyDescent="0.35">
      <c r="L22" s="26"/>
      <c r="N22" s="26">
        <v>1</v>
      </c>
      <c r="O22" s="27" t="s">
        <v>51</v>
      </c>
      <c r="P22" s="28" t="s">
        <v>50</v>
      </c>
      <c r="Q22" s="26">
        <f t="shared" ref="Q22:Q42" si="1">+S22*T22</f>
        <v>80</v>
      </c>
      <c r="S22" s="26">
        <v>10</v>
      </c>
      <c r="T22" s="26">
        <v>8</v>
      </c>
    </row>
    <row r="23" spans="1:20" ht="52.4" customHeight="1" x14ac:dyDescent="0.35">
      <c r="L23" s="26"/>
      <c r="N23" s="26">
        <f t="shared" ref="N23:N39" si="2">+N22+1</f>
        <v>2</v>
      </c>
      <c r="O23" s="27" t="s">
        <v>53</v>
      </c>
      <c r="P23" s="28" t="s">
        <v>52</v>
      </c>
      <c r="Q23" s="26">
        <f t="shared" si="1"/>
        <v>70</v>
      </c>
      <c r="S23" s="26">
        <v>7</v>
      </c>
      <c r="T23" s="26">
        <v>10</v>
      </c>
    </row>
    <row r="24" spans="1:20" ht="48" customHeight="1" x14ac:dyDescent="0.35">
      <c r="L24" s="26"/>
      <c r="N24" s="26">
        <f t="shared" si="2"/>
        <v>3</v>
      </c>
      <c r="O24" s="27" t="s">
        <v>35</v>
      </c>
      <c r="P24" s="28" t="s">
        <v>48</v>
      </c>
      <c r="Q24" s="26">
        <f t="shared" si="1"/>
        <v>63</v>
      </c>
      <c r="S24" s="26">
        <v>7</v>
      </c>
      <c r="T24" s="26">
        <v>9</v>
      </c>
    </row>
    <row r="25" spans="1:20" ht="48" customHeight="1" x14ac:dyDescent="0.35">
      <c r="L25" s="26"/>
      <c r="N25" s="26">
        <f t="shared" si="2"/>
        <v>4</v>
      </c>
      <c r="O25" s="27" t="s">
        <v>32</v>
      </c>
      <c r="P25" s="28" t="s">
        <v>49</v>
      </c>
      <c r="Q25" s="26">
        <f t="shared" si="1"/>
        <v>56</v>
      </c>
      <c r="S25" s="26">
        <v>7</v>
      </c>
      <c r="T25" s="26">
        <v>8</v>
      </c>
    </row>
    <row r="26" spans="1:20" ht="48" customHeight="1" x14ac:dyDescent="0.35">
      <c r="L26" s="26"/>
      <c r="N26" s="26">
        <f t="shared" si="2"/>
        <v>5</v>
      </c>
      <c r="O26" s="27" t="s">
        <v>65</v>
      </c>
      <c r="P26" s="28" t="s">
        <v>31</v>
      </c>
      <c r="Q26" s="26">
        <f t="shared" si="1"/>
        <v>50</v>
      </c>
      <c r="S26" s="26">
        <v>5</v>
      </c>
      <c r="T26" s="26">
        <v>10</v>
      </c>
    </row>
    <row r="27" spans="1:20" ht="53.15" customHeight="1" x14ac:dyDescent="0.35">
      <c r="L27" s="26"/>
      <c r="N27" s="26">
        <f t="shared" si="2"/>
        <v>6</v>
      </c>
      <c r="O27" s="27" t="s">
        <v>54</v>
      </c>
      <c r="P27" s="28" t="s">
        <v>55</v>
      </c>
      <c r="Q27" s="26">
        <f t="shared" si="1"/>
        <v>45</v>
      </c>
      <c r="S27" s="26">
        <v>5</v>
      </c>
      <c r="T27" s="26">
        <v>9</v>
      </c>
    </row>
    <row r="28" spans="1:20" ht="48" customHeight="1" x14ac:dyDescent="0.35">
      <c r="L28" s="26"/>
      <c r="N28" s="26">
        <f t="shared" si="2"/>
        <v>7</v>
      </c>
      <c r="O28" s="27" t="s">
        <v>67</v>
      </c>
      <c r="P28" s="28" t="s">
        <v>66</v>
      </c>
      <c r="Q28" s="26">
        <f t="shared" si="1"/>
        <v>42</v>
      </c>
      <c r="S28" s="26">
        <v>6</v>
      </c>
      <c r="T28" s="26">
        <v>7</v>
      </c>
    </row>
    <row r="29" spans="1:20" ht="48" customHeight="1" x14ac:dyDescent="0.35">
      <c r="L29" s="26"/>
      <c r="N29" s="26">
        <f t="shared" si="2"/>
        <v>8</v>
      </c>
      <c r="O29" s="27" t="s">
        <v>33</v>
      </c>
      <c r="P29" s="28" t="s">
        <v>25</v>
      </c>
      <c r="Q29" s="26">
        <f t="shared" si="1"/>
        <v>36</v>
      </c>
      <c r="S29" s="26">
        <v>4</v>
      </c>
      <c r="T29" s="26">
        <v>9</v>
      </c>
    </row>
    <row r="30" spans="1:20" ht="48" customHeight="1" x14ac:dyDescent="0.35">
      <c r="L30" s="26"/>
      <c r="N30" s="26">
        <f t="shared" si="2"/>
        <v>9</v>
      </c>
      <c r="O30" s="27" t="s">
        <v>57</v>
      </c>
      <c r="P30" s="28" t="s">
        <v>34</v>
      </c>
      <c r="Q30" s="26">
        <f t="shared" si="1"/>
        <v>30</v>
      </c>
      <c r="S30" s="26">
        <v>5</v>
      </c>
      <c r="T30" s="26">
        <v>6</v>
      </c>
    </row>
    <row r="31" spans="1:20" ht="53.15" customHeight="1" x14ac:dyDescent="0.35">
      <c r="L31" s="26"/>
      <c r="N31" s="26">
        <f t="shared" si="2"/>
        <v>10</v>
      </c>
      <c r="O31" s="27" t="s">
        <v>41</v>
      </c>
      <c r="P31" s="28" t="s">
        <v>68</v>
      </c>
      <c r="Q31" s="26">
        <f t="shared" si="1"/>
        <v>30</v>
      </c>
      <c r="S31" s="26">
        <v>5</v>
      </c>
      <c r="T31" s="26">
        <v>6</v>
      </c>
    </row>
    <row r="32" spans="1:20" ht="54.65" customHeight="1" x14ac:dyDescent="0.35">
      <c r="L32" s="26"/>
      <c r="N32" s="26">
        <f t="shared" si="2"/>
        <v>11</v>
      </c>
      <c r="O32" s="27" t="s">
        <v>58</v>
      </c>
      <c r="P32" s="28" t="s">
        <v>45</v>
      </c>
      <c r="Q32" s="26">
        <f t="shared" si="1"/>
        <v>24</v>
      </c>
      <c r="S32" s="26">
        <v>3</v>
      </c>
      <c r="T32" s="26">
        <v>8</v>
      </c>
    </row>
    <row r="33" spans="12:20" ht="50.5" customHeight="1" x14ac:dyDescent="0.35">
      <c r="L33" s="26"/>
      <c r="N33" s="26">
        <f t="shared" si="2"/>
        <v>12</v>
      </c>
      <c r="O33" s="27" t="s">
        <v>59</v>
      </c>
      <c r="P33" s="28" t="s">
        <v>36</v>
      </c>
      <c r="Q33" s="26">
        <f t="shared" si="1"/>
        <v>24</v>
      </c>
      <c r="S33" s="26">
        <v>3</v>
      </c>
      <c r="T33" s="26">
        <v>8</v>
      </c>
    </row>
    <row r="34" spans="12:20" ht="50.5" customHeight="1" x14ac:dyDescent="0.35">
      <c r="L34" s="26"/>
      <c r="N34" s="26">
        <f t="shared" si="2"/>
        <v>13</v>
      </c>
      <c r="O34" s="27" t="s">
        <v>60</v>
      </c>
      <c r="P34" s="28" t="s">
        <v>46</v>
      </c>
      <c r="Q34" s="26">
        <f t="shared" si="1"/>
        <v>24</v>
      </c>
      <c r="S34" s="26">
        <v>4</v>
      </c>
      <c r="T34" s="26">
        <v>6</v>
      </c>
    </row>
    <row r="35" spans="12:20" ht="50.5" customHeight="1" x14ac:dyDescent="0.35">
      <c r="L35" s="26"/>
      <c r="N35" s="26">
        <f t="shared" si="2"/>
        <v>14</v>
      </c>
      <c r="O35" s="27" t="s">
        <v>17</v>
      </c>
      <c r="P35" s="28" t="s">
        <v>24</v>
      </c>
      <c r="Q35" s="26">
        <f t="shared" si="1"/>
        <v>20</v>
      </c>
      <c r="S35" s="26">
        <v>4</v>
      </c>
      <c r="T35" s="26">
        <v>5</v>
      </c>
    </row>
    <row r="36" spans="12:20" ht="50.5" customHeight="1" x14ac:dyDescent="0.35">
      <c r="L36" s="26"/>
      <c r="N36" s="26">
        <f t="shared" si="2"/>
        <v>15</v>
      </c>
      <c r="O36" s="27" t="s">
        <v>19</v>
      </c>
      <c r="P36" s="28" t="s">
        <v>23</v>
      </c>
      <c r="Q36" s="26">
        <f t="shared" si="1"/>
        <v>20</v>
      </c>
      <c r="S36" s="26">
        <v>4</v>
      </c>
      <c r="T36" s="26">
        <v>5</v>
      </c>
    </row>
    <row r="37" spans="12:20" ht="50.5" customHeight="1" x14ac:dyDescent="0.35">
      <c r="L37" s="26"/>
      <c r="N37" s="26">
        <f t="shared" si="2"/>
        <v>16</v>
      </c>
      <c r="O37" s="27" t="s">
        <v>61</v>
      </c>
      <c r="P37" s="28" t="s">
        <v>47</v>
      </c>
      <c r="Q37" s="26">
        <f t="shared" si="1"/>
        <v>16</v>
      </c>
      <c r="S37" s="26">
        <v>2</v>
      </c>
      <c r="T37" s="26">
        <v>8</v>
      </c>
    </row>
    <row r="38" spans="12:20" ht="50.5" customHeight="1" x14ac:dyDescent="0.35">
      <c r="L38" s="26"/>
      <c r="N38" s="26">
        <f t="shared" si="2"/>
        <v>17</v>
      </c>
      <c r="O38" s="27" t="s">
        <v>62</v>
      </c>
      <c r="P38" s="28" t="s">
        <v>63</v>
      </c>
      <c r="Q38" s="26">
        <f t="shared" si="1"/>
        <v>10</v>
      </c>
      <c r="S38" s="26">
        <v>2</v>
      </c>
      <c r="T38" s="26">
        <v>5</v>
      </c>
    </row>
    <row r="39" spans="12:20" ht="50.5" customHeight="1" x14ac:dyDescent="0.35">
      <c r="L39" s="26"/>
      <c r="N39" s="26">
        <f t="shared" si="2"/>
        <v>18</v>
      </c>
      <c r="O39" s="27" t="s">
        <v>64</v>
      </c>
      <c r="P39" s="28" t="s">
        <v>37</v>
      </c>
      <c r="Q39" s="26">
        <f t="shared" si="1"/>
        <v>10</v>
      </c>
      <c r="S39" s="26">
        <v>2</v>
      </c>
      <c r="T39" s="26">
        <v>5</v>
      </c>
    </row>
    <row r="40" spans="12:20" ht="50.5" customHeight="1" x14ac:dyDescent="0.35">
      <c r="N40" s="26">
        <v>19</v>
      </c>
      <c r="O40" s="27" t="s">
        <v>38</v>
      </c>
      <c r="P40" s="28" t="s">
        <v>39</v>
      </c>
      <c r="Q40" s="26">
        <f t="shared" si="1"/>
        <v>10</v>
      </c>
      <c r="S40" s="26">
        <v>2</v>
      </c>
      <c r="T40" s="26">
        <v>5</v>
      </c>
    </row>
    <row r="41" spans="12:20" ht="50.5" customHeight="1" x14ac:dyDescent="0.35">
      <c r="N41" s="26">
        <v>20</v>
      </c>
      <c r="O41" s="27" t="s">
        <v>56</v>
      </c>
      <c r="P41" s="28" t="s">
        <v>44</v>
      </c>
      <c r="Q41" s="26">
        <f t="shared" si="1"/>
        <v>0</v>
      </c>
      <c r="S41" s="26">
        <v>0</v>
      </c>
      <c r="T41" s="26">
        <v>0</v>
      </c>
    </row>
    <row r="42" spans="12:20" ht="50.5" customHeight="1" x14ac:dyDescent="0.35">
      <c r="N42" s="26">
        <v>21</v>
      </c>
      <c r="O42" s="27" t="s">
        <v>43</v>
      </c>
      <c r="P42" s="28" t="s">
        <v>42</v>
      </c>
      <c r="Q42" s="26">
        <f t="shared" si="1"/>
        <v>0</v>
      </c>
      <c r="S42" s="26">
        <v>0</v>
      </c>
      <c r="T42" s="26">
        <v>0</v>
      </c>
    </row>
    <row r="43" spans="12:20" ht="50.5" customHeight="1" x14ac:dyDescent="0.35">
      <c r="N43" s="26"/>
      <c r="O43" s="27"/>
      <c r="P43" s="28"/>
      <c r="Q43" s="26"/>
      <c r="S43" s="26"/>
      <c r="T43" s="26"/>
    </row>
    <row r="44" spans="12:20" ht="50.5" customHeight="1" x14ac:dyDescent="0.35">
      <c r="N44" s="26"/>
      <c r="O44" s="27"/>
      <c r="P44" s="28"/>
      <c r="Q44" s="26"/>
      <c r="S44" s="26"/>
      <c r="T44" s="26"/>
    </row>
    <row r="45" spans="12:20" ht="50.5" customHeight="1" x14ac:dyDescent="0.35">
      <c r="N45" s="26"/>
      <c r="O45" s="27"/>
      <c r="P45" s="28"/>
      <c r="Q45" s="26"/>
      <c r="S45" s="26"/>
      <c r="T45" s="26"/>
    </row>
    <row r="46" spans="12:20" ht="50.5" customHeight="1" x14ac:dyDescent="0.35">
      <c r="N46" s="26"/>
      <c r="O46" s="27"/>
      <c r="P46" s="28"/>
      <c r="Q46" s="26"/>
      <c r="S46" s="26"/>
      <c r="T46" s="26"/>
    </row>
    <row r="47" spans="12:20" ht="50.5" customHeight="1" x14ac:dyDescent="0.35">
      <c r="N47" s="26"/>
      <c r="O47" s="27"/>
      <c r="P47" s="28"/>
      <c r="Q47" s="26"/>
      <c r="S47" s="26"/>
      <c r="T47" s="26"/>
    </row>
    <row r="48" spans="12:20" ht="50.5" customHeight="1" x14ac:dyDescent="0.35"/>
    <row r="49" ht="50.5" customHeight="1" x14ac:dyDescent="0.35"/>
    <row r="50" ht="50.5" customHeight="1" x14ac:dyDescent="0.35"/>
    <row r="51" ht="50.5" customHeight="1" x14ac:dyDescent="0.35"/>
    <row r="52" ht="50.5" customHeight="1" x14ac:dyDescent="0.35"/>
    <row r="53" ht="50.5" customHeight="1" x14ac:dyDescent="0.35"/>
    <row r="54" ht="50.5" customHeight="1" x14ac:dyDescent="0.35"/>
    <row r="55" ht="50.5" customHeight="1" x14ac:dyDescent="0.35"/>
    <row r="56" ht="50.5" customHeight="1" x14ac:dyDescent="0.35"/>
    <row r="57" ht="50.5" customHeight="1" x14ac:dyDescent="0.35"/>
    <row r="58" ht="50.5" customHeight="1" x14ac:dyDescent="0.35"/>
    <row r="59" ht="50.5" customHeight="1" x14ac:dyDescent="0.35"/>
    <row r="60" ht="50.5" customHeight="1" x14ac:dyDescent="0.35"/>
    <row r="61" ht="50.5" customHeight="1" x14ac:dyDescent="0.35"/>
    <row r="62" ht="50.5" customHeight="1" x14ac:dyDescent="0.35"/>
    <row r="63" ht="50.5" customHeight="1" x14ac:dyDescent="0.35"/>
    <row r="64" ht="50.5" customHeight="1" x14ac:dyDescent="0.35"/>
    <row r="65" ht="50.5" customHeight="1" x14ac:dyDescent="0.35"/>
    <row r="66" ht="50.5" customHeight="1" x14ac:dyDescent="0.35"/>
    <row r="67" ht="50.5" customHeight="1" x14ac:dyDescent="0.35"/>
    <row r="68" ht="50.5" customHeight="1" x14ac:dyDescent="0.35"/>
    <row r="69" ht="50.5" customHeight="1" x14ac:dyDescent="0.35"/>
    <row r="70" ht="50.5" customHeight="1" x14ac:dyDescent="0.35"/>
    <row r="71" ht="50.5" customHeight="1" x14ac:dyDescent="0.35"/>
    <row r="72" ht="50.5" customHeight="1" x14ac:dyDescent="0.35"/>
    <row r="73" ht="50.5" customHeight="1" x14ac:dyDescent="0.35"/>
    <row r="74" ht="50.5" customHeight="1" x14ac:dyDescent="0.35"/>
    <row r="75" ht="50.5" customHeight="1" x14ac:dyDescent="0.35"/>
    <row r="76" ht="50.5" customHeight="1" x14ac:dyDescent="0.35"/>
    <row r="77" ht="50.5" customHeight="1" x14ac:dyDescent="0.35"/>
    <row r="78" ht="50.5" customHeight="1" x14ac:dyDescent="0.35"/>
    <row r="79" ht="50.5" customHeight="1" x14ac:dyDescent="0.35"/>
    <row r="80" ht="50.5" customHeight="1" x14ac:dyDescent="0.35"/>
    <row r="81" ht="50.5" customHeight="1" x14ac:dyDescent="0.35"/>
    <row r="82" ht="50.5" customHeight="1" x14ac:dyDescent="0.35"/>
    <row r="83" ht="50.5" customHeight="1" x14ac:dyDescent="0.35"/>
    <row r="84" ht="50.5" customHeight="1" x14ac:dyDescent="0.35"/>
    <row r="85" ht="50.5" customHeight="1" x14ac:dyDescent="0.35"/>
    <row r="86" ht="50.5" customHeight="1" x14ac:dyDescent="0.35"/>
    <row r="87" ht="50.5" customHeight="1" x14ac:dyDescent="0.35"/>
    <row r="88" ht="50.5" customHeight="1" x14ac:dyDescent="0.35"/>
    <row r="89" ht="50.5" customHeight="1" x14ac:dyDescent="0.35"/>
    <row r="90" ht="50.5" customHeight="1" x14ac:dyDescent="0.35"/>
    <row r="91" ht="50.5" customHeight="1" x14ac:dyDescent="0.35"/>
    <row r="92" ht="50.5" customHeight="1" x14ac:dyDescent="0.35"/>
    <row r="93" ht="50.5" customHeight="1" x14ac:dyDescent="0.35"/>
    <row r="94" ht="50.5" customHeight="1" x14ac:dyDescent="0.35"/>
    <row r="95" ht="50.5" customHeight="1" x14ac:dyDescent="0.35"/>
    <row r="96" ht="50.5" customHeight="1" x14ac:dyDescent="0.35"/>
    <row r="97" ht="50.5" customHeight="1" x14ac:dyDescent="0.35"/>
  </sheetData>
  <mergeCells count="2">
    <mergeCell ref="A6:A17"/>
    <mergeCell ref="B16:L16"/>
  </mergeCells>
  <pageMargins left="0.15748031496062992" right="0.1574803149606299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H11"/>
  <sheetViews>
    <sheetView workbookViewId="0">
      <selection activeCell="C1" sqref="C1:H11"/>
    </sheetView>
  </sheetViews>
  <sheetFormatPr baseColWidth="10" defaultColWidth="9.1796875" defaultRowHeight="14.5" x14ac:dyDescent="0.35"/>
  <sheetData>
    <row r="1" spans="3:8" ht="17" x14ac:dyDescent="0.4">
      <c r="C1" s="24" t="s">
        <v>3</v>
      </c>
      <c r="D1" s="24" t="s">
        <v>4</v>
      </c>
      <c r="E1" s="24" t="s">
        <v>5</v>
      </c>
      <c r="F1" s="25"/>
      <c r="G1" s="24" t="s">
        <v>8</v>
      </c>
      <c r="H1" s="24" t="s">
        <v>9</v>
      </c>
    </row>
    <row r="2" spans="3:8" ht="304.5" x14ac:dyDescent="0.35">
      <c r="C2" s="32" t="s">
        <v>26</v>
      </c>
      <c r="D2" s="33" t="s">
        <v>21</v>
      </c>
      <c r="E2" s="31">
        <f t="shared" ref="E2:E11" si="0">+G2*H2</f>
        <v>72</v>
      </c>
      <c r="F2" s="34"/>
      <c r="G2" s="31">
        <v>9</v>
      </c>
      <c r="H2" s="31">
        <v>8</v>
      </c>
    </row>
    <row r="3" spans="3:8" ht="116" x14ac:dyDescent="0.35">
      <c r="C3" s="27" t="s">
        <v>18</v>
      </c>
      <c r="D3" s="28" t="s">
        <v>27</v>
      </c>
      <c r="E3" s="26">
        <f t="shared" si="0"/>
        <v>56</v>
      </c>
      <c r="G3" s="26">
        <v>7</v>
      </c>
      <c r="H3" s="26">
        <v>8</v>
      </c>
    </row>
    <row r="4" spans="3:8" ht="159.5" x14ac:dyDescent="0.35">
      <c r="C4" s="32" t="s">
        <v>29</v>
      </c>
      <c r="D4" s="33" t="s">
        <v>30</v>
      </c>
      <c r="E4" s="31">
        <f t="shared" si="0"/>
        <v>42</v>
      </c>
      <c r="F4" s="34"/>
      <c r="G4" s="31">
        <v>6</v>
      </c>
      <c r="H4" s="31">
        <v>7</v>
      </c>
    </row>
    <row r="5" spans="3:8" ht="246.5" x14ac:dyDescent="0.35">
      <c r="C5" s="27" t="s">
        <v>16</v>
      </c>
      <c r="D5" s="28" t="s">
        <v>22</v>
      </c>
      <c r="E5" s="26">
        <f t="shared" si="0"/>
        <v>36</v>
      </c>
      <c r="G5" s="26">
        <v>6</v>
      </c>
      <c r="H5" s="26">
        <v>6</v>
      </c>
    </row>
    <row r="6" spans="3:8" ht="130.5" x14ac:dyDescent="0.35">
      <c r="C6" s="32" t="s">
        <v>14</v>
      </c>
      <c r="D6" s="33" t="s">
        <v>13</v>
      </c>
      <c r="E6" s="31">
        <f t="shared" si="0"/>
        <v>35</v>
      </c>
      <c r="F6" s="34"/>
      <c r="G6" s="31">
        <v>7</v>
      </c>
      <c r="H6" s="31">
        <v>5</v>
      </c>
    </row>
    <row r="7" spans="3:8" ht="232" x14ac:dyDescent="0.35">
      <c r="C7" s="27" t="s">
        <v>10</v>
      </c>
      <c r="D7" s="28" t="s">
        <v>28</v>
      </c>
      <c r="E7" s="26">
        <f t="shared" si="0"/>
        <v>35</v>
      </c>
      <c r="G7" s="26">
        <v>5</v>
      </c>
      <c r="H7" s="26">
        <v>7</v>
      </c>
    </row>
    <row r="8" spans="3:8" ht="203" x14ac:dyDescent="0.35">
      <c r="C8" s="32" t="s">
        <v>7</v>
      </c>
      <c r="D8" s="33" t="s">
        <v>15</v>
      </c>
      <c r="E8" s="31">
        <f t="shared" si="0"/>
        <v>30</v>
      </c>
      <c r="F8" s="34"/>
      <c r="G8" s="31">
        <v>6</v>
      </c>
      <c r="H8" s="31">
        <v>5</v>
      </c>
    </row>
    <row r="9" spans="3:8" ht="116" x14ac:dyDescent="0.35">
      <c r="C9" s="27" t="s">
        <v>19</v>
      </c>
      <c r="D9" s="28" t="s">
        <v>23</v>
      </c>
      <c r="E9" s="26">
        <f t="shared" si="0"/>
        <v>24</v>
      </c>
      <c r="G9" s="26">
        <v>6</v>
      </c>
      <c r="H9" s="26">
        <v>4</v>
      </c>
    </row>
    <row r="10" spans="3:8" ht="174" x14ac:dyDescent="0.35">
      <c r="C10" s="32" t="s">
        <v>17</v>
      </c>
      <c r="D10" s="33" t="s">
        <v>24</v>
      </c>
      <c r="E10" s="31">
        <f t="shared" si="0"/>
        <v>21</v>
      </c>
      <c r="F10" s="34"/>
      <c r="G10" s="31">
        <v>3</v>
      </c>
      <c r="H10" s="31">
        <v>7</v>
      </c>
    </row>
    <row r="11" spans="3:8" ht="188.5" x14ac:dyDescent="0.35">
      <c r="C11" s="27" t="s">
        <v>20</v>
      </c>
      <c r="D11" s="28" t="s">
        <v>25</v>
      </c>
      <c r="E11" s="26">
        <f t="shared" si="0"/>
        <v>20</v>
      </c>
      <c r="G11" s="26">
        <v>4</v>
      </c>
      <c r="H11" s="26">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1" sqref="C1:H11"/>
    </sheetView>
  </sheetViews>
  <sheetFormatPr baseColWidth="10" defaultColWidth="9.1796875"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66C2-DA6E-46FA-AE10-19D84F725F13}">
  <sheetPr>
    <pageSetUpPr fitToPage="1"/>
  </sheetPr>
  <dimension ref="A1:BB59"/>
  <sheetViews>
    <sheetView tabSelected="1" zoomScale="50" zoomScaleNormal="50" workbookViewId="0">
      <pane ySplit="9" topLeftCell="A10" activePane="bottomLeft" state="frozen"/>
      <selection pane="bottomLeft" activeCell="U10" sqref="U10"/>
    </sheetView>
  </sheetViews>
  <sheetFormatPr baseColWidth="10" defaultColWidth="9.1796875" defaultRowHeight="14.5" x14ac:dyDescent="0.35"/>
  <cols>
    <col min="1" max="1" width="13.453125" customWidth="1"/>
    <col min="2" max="2" width="6.81640625" customWidth="1"/>
    <col min="3" max="3" width="6.54296875" customWidth="1"/>
    <col min="4" max="8" width="10.1796875" customWidth="1"/>
    <col min="11" max="11" width="8.1796875" customWidth="1"/>
    <col min="12" max="12" width="55" customWidth="1"/>
    <col min="13" max="13" width="80.81640625" customWidth="1"/>
    <col min="14" max="14" width="11.81640625" customWidth="1"/>
    <col min="15" max="15" width="0.1796875" hidden="1" customWidth="1"/>
    <col min="16" max="17" width="5.54296875" customWidth="1"/>
    <col min="18" max="18" width="32.453125" bestFit="1" customWidth="1"/>
  </cols>
  <sheetData>
    <row r="1" spans="1:54" ht="34.5" customHeight="1" x14ac:dyDescent="0.35">
      <c r="K1" s="128"/>
      <c r="L1" s="129"/>
      <c r="M1" s="134" t="s">
        <v>228</v>
      </c>
      <c r="N1" s="134"/>
      <c r="O1" s="134"/>
      <c r="P1" s="137" t="s">
        <v>226</v>
      </c>
      <c r="Q1" s="138"/>
      <c r="R1" s="139"/>
    </row>
    <row r="2" spans="1:54" ht="31.5" customHeight="1" x14ac:dyDescent="0.35">
      <c r="K2" s="130"/>
      <c r="L2" s="131"/>
      <c r="M2" s="135"/>
      <c r="N2" s="135"/>
      <c r="O2" s="135"/>
      <c r="P2" s="140" t="s">
        <v>230</v>
      </c>
      <c r="Q2" s="141"/>
      <c r="R2" s="142"/>
    </row>
    <row r="3" spans="1:54" ht="35.5" customHeight="1" x14ac:dyDescent="0.35">
      <c r="K3" s="130"/>
      <c r="L3" s="131"/>
      <c r="M3" s="135"/>
      <c r="N3" s="135"/>
      <c r="O3" s="135"/>
      <c r="P3" s="143" t="s">
        <v>227</v>
      </c>
      <c r="Q3" s="144"/>
      <c r="R3" s="145"/>
    </row>
    <row r="4" spans="1:54" ht="20" customHeight="1" thickBot="1" x14ac:dyDescent="0.4">
      <c r="K4" s="132"/>
      <c r="L4" s="133"/>
      <c r="M4" s="136"/>
      <c r="N4" s="136"/>
      <c r="O4" s="136"/>
      <c r="P4" s="146" t="s">
        <v>229</v>
      </c>
      <c r="Q4" s="147"/>
      <c r="R4" s="148"/>
    </row>
    <row r="5" spans="1:54" ht="17" x14ac:dyDescent="0.35">
      <c r="C5" s="22" t="s">
        <v>6</v>
      </c>
      <c r="D5" s="17"/>
      <c r="E5" s="17"/>
      <c r="F5" s="17"/>
      <c r="G5" s="17"/>
      <c r="H5" s="17"/>
      <c r="I5" s="17"/>
      <c r="J5" s="17"/>
      <c r="K5" s="17"/>
      <c r="L5" s="17"/>
      <c r="M5" s="17"/>
      <c r="N5" s="17"/>
    </row>
    <row r="6" spans="1:54" ht="3" customHeight="1" x14ac:dyDescent="0.4">
      <c r="C6" s="23"/>
    </row>
    <row r="7" spans="1:54" ht="17" x14ac:dyDescent="0.35">
      <c r="C7" s="22" t="s">
        <v>204</v>
      </c>
      <c r="D7" s="17"/>
      <c r="E7" s="17"/>
      <c r="F7" s="17"/>
      <c r="G7" s="17"/>
      <c r="H7" s="17"/>
      <c r="I7" s="17"/>
      <c r="J7" s="17"/>
      <c r="K7" s="17"/>
      <c r="L7" s="17"/>
      <c r="M7" s="17"/>
      <c r="N7" s="17"/>
    </row>
    <row r="8" spans="1:54" ht="12" customHeight="1" x14ac:dyDescent="0.35"/>
    <row r="9" spans="1:54" ht="47.15" customHeight="1" x14ac:dyDescent="0.4">
      <c r="K9" s="24" t="s">
        <v>2</v>
      </c>
      <c r="L9" s="24" t="s">
        <v>3</v>
      </c>
      <c r="M9" s="24" t="s">
        <v>4</v>
      </c>
      <c r="N9" s="24" t="s">
        <v>71</v>
      </c>
      <c r="O9" s="25"/>
      <c r="P9" s="24" t="s">
        <v>8</v>
      </c>
      <c r="Q9" s="24" t="s">
        <v>9</v>
      </c>
      <c r="R9" s="24" t="s">
        <v>69</v>
      </c>
    </row>
    <row r="10" spans="1:54" s="38" customFormat="1" ht="231.75" customHeight="1" x14ac:dyDescent="0.35">
      <c r="K10" s="39">
        <v>1</v>
      </c>
      <c r="L10" s="44" t="str">
        <f t="shared" ref="L10:N11" si="0">+L23</f>
        <v>Blockades and stoppages of the operation by AID workers and businessmen, due to the decrease in job opportunities (Association of men, women, community and its annex) and business opportunities (heavy equipment, light equipment, general services and hotel services)</v>
      </c>
      <c r="M10" s="44" t="str">
        <f>+M23</f>
        <v>*Identify and manage the progressive replacement of foreign personnel and companies.
* Close dialogue with stakeholders (through shared value policies).
* Manage and implement new opportunities identified and validated in the operation.
* Execute projects outside the operation within the established deadlines (Non Mining Jobs).
* Control and follow-up of settlement payments to workers and community companies by contractors who complete their services at Cerro Corona.</v>
      </c>
      <c r="N10" s="108">
        <f>+N23</f>
        <v>24</v>
      </c>
      <c r="O10" s="41"/>
      <c r="P10" s="62">
        <f>+P23</f>
        <v>5</v>
      </c>
      <c r="Q10" s="62">
        <f>+Q23</f>
        <v>4</v>
      </c>
      <c r="R10" s="42" t="str">
        <f>+R23</f>
        <v>H. Rojas</v>
      </c>
      <c r="S10"/>
      <c r="T10"/>
      <c r="U10"/>
      <c r="V10"/>
      <c r="W10"/>
      <c r="X10"/>
      <c r="Y10"/>
      <c r="Z10"/>
      <c r="AA10"/>
      <c r="AB10"/>
      <c r="AC10"/>
      <c r="AD10"/>
      <c r="AE10"/>
      <c r="AF10"/>
      <c r="AG10"/>
      <c r="AH10"/>
      <c r="AI10"/>
      <c r="AJ10"/>
      <c r="AK10"/>
      <c r="AL10"/>
      <c r="AM10"/>
      <c r="AN10"/>
      <c r="AO10"/>
      <c r="AP10"/>
      <c r="AQ10"/>
      <c r="AR10"/>
      <c r="AS10"/>
      <c r="AT10"/>
      <c r="AU10"/>
      <c r="AV10"/>
      <c r="AW10"/>
      <c r="AX10"/>
    </row>
    <row r="11" spans="1:54" ht="151.5" customHeight="1" x14ac:dyDescent="0.35">
      <c r="B11" s="26"/>
      <c r="K11" s="43">
        <v>2</v>
      </c>
      <c r="L11" s="44" t="str">
        <f t="shared" si="0"/>
        <v>Stress from the pit and reduction in the work area make the interaction be more risky, incidents due falling rocks to the safaty of people and impedement mined at the bottom of the pit.</v>
      </c>
      <c r="M11" s="44" t="str">
        <f t="shared" si="0"/>
        <v>*Well detailed mining plans and sequences.
* Delimitation of work areas.  
* Presence of supervision in work areas. 
*Communication between areas.                                                                                                           * Constant monitoring of pit walls by radars. 
* Visual inspections by Geotechnical and Mine supervision.
* Follow-up to execution of pit design (sidewalks).
* Identification of areas requiring additional controls (containment mesh).</v>
      </c>
      <c r="N11" s="108">
        <f t="shared" si="0"/>
        <v>22</v>
      </c>
      <c r="O11" s="41"/>
      <c r="P11" s="62">
        <f t="shared" ref="P11:R11" si="1">+P24</f>
        <v>4</v>
      </c>
      <c r="Q11" s="62">
        <f t="shared" si="1"/>
        <v>4</v>
      </c>
      <c r="R11" s="42" t="str">
        <f t="shared" si="1"/>
        <v>R. Guerrero / J. Ordonez</v>
      </c>
    </row>
    <row r="12" spans="1:54" s="45" customFormat="1" ht="141.75" customHeight="1" x14ac:dyDescent="0.35">
      <c r="A12"/>
      <c r="B12" s="126" t="s">
        <v>0</v>
      </c>
      <c r="C12" s="46">
        <v>5</v>
      </c>
      <c r="D12" s="98"/>
      <c r="E12" s="98"/>
      <c r="F12" s="99"/>
      <c r="G12" s="37">
        <v>1</v>
      </c>
      <c r="H12" s="37"/>
      <c r="I12"/>
      <c r="J12"/>
      <c r="K12" s="43">
        <v>3</v>
      </c>
      <c r="L12" s="44" t="str">
        <f t="shared" ref="L12:N12" si="2">+L25</f>
        <v xml:space="preserve">Impediment of transport of concentrate to Salaverry due to ongoing blockades by various sectors </v>
      </c>
      <c r="M12" s="44" t="str">
        <f t="shared" si="2"/>
        <v>* Track road condition information.
* Review of evacuation plans and alternative routes.                                                                                       * Keep the stock in the mine to a minimum.</v>
      </c>
      <c r="N12" s="40">
        <f t="shared" si="2"/>
        <v>17</v>
      </c>
      <c r="O12" s="41"/>
      <c r="P12" s="62">
        <f t="shared" ref="P12:R12" si="3">+P25</f>
        <v>3</v>
      </c>
      <c r="Q12" s="62">
        <f t="shared" si="3"/>
        <v>4</v>
      </c>
      <c r="R12" s="42" t="str">
        <f t="shared" si="3"/>
        <v>A. Rios / D. Torres / J. Ortiz</v>
      </c>
      <c r="S12"/>
      <c r="T12"/>
      <c r="AB12"/>
      <c r="AC12"/>
      <c r="AD12"/>
      <c r="AE12"/>
      <c r="AF12"/>
      <c r="AG12"/>
      <c r="AH12"/>
      <c r="AI12"/>
      <c r="AJ12"/>
      <c r="AK12"/>
      <c r="AL12"/>
      <c r="AM12"/>
      <c r="AN12"/>
      <c r="AO12"/>
      <c r="AP12"/>
      <c r="AQ12"/>
      <c r="AR12"/>
      <c r="AS12"/>
      <c r="AT12"/>
      <c r="AU12"/>
      <c r="AV12"/>
      <c r="AW12"/>
      <c r="AX12"/>
      <c r="AY12" s="38"/>
      <c r="AZ12" s="38"/>
      <c r="BA12" s="38"/>
      <c r="BB12" s="38"/>
    </row>
    <row r="13" spans="1:54" ht="69" customHeight="1" x14ac:dyDescent="0.35">
      <c r="B13" s="126"/>
      <c r="C13" s="46">
        <v>4</v>
      </c>
      <c r="D13" s="100"/>
      <c r="E13" s="101"/>
      <c r="F13" s="101">
        <v>4</v>
      </c>
      <c r="G13" s="63">
        <v>2</v>
      </c>
      <c r="H13" s="64"/>
      <c r="K13" s="43">
        <v>4</v>
      </c>
      <c r="L13" s="44" t="str">
        <f t="shared" ref="L13:N13" si="4">+L26</f>
        <v>Critical equipment failure at Cerro Corona plant  (CV003, SAG, BM, FP, Thikener, CV010, CV011)</v>
      </c>
      <c r="M13" s="44" t="str">
        <f t="shared" si="4"/>
        <v>* Structural audit of critical equipment
* Keep stock of critical spare parts in Cerro Corona.
* Compliance with the preventive maintenance program.</v>
      </c>
      <c r="N13" s="40">
        <f t="shared" si="4"/>
        <v>15</v>
      </c>
      <c r="O13" s="41"/>
      <c r="P13" s="62">
        <f t="shared" ref="P13:R13" si="5">+P26</f>
        <v>4</v>
      </c>
      <c r="Q13" s="62">
        <f t="shared" si="5"/>
        <v>3</v>
      </c>
      <c r="R13" s="42" t="str">
        <f t="shared" si="5"/>
        <v>P. Davila</v>
      </c>
      <c r="AY13" s="38"/>
      <c r="AZ13" s="38"/>
      <c r="BA13" s="38"/>
      <c r="BB13" s="38"/>
    </row>
    <row r="14" spans="1:54" ht="115.5" customHeight="1" x14ac:dyDescent="0.35">
      <c r="B14" s="126"/>
      <c r="C14" s="46">
        <v>3</v>
      </c>
      <c r="D14" s="100"/>
      <c r="E14" s="101"/>
      <c r="F14" s="109" t="s">
        <v>223</v>
      </c>
      <c r="G14" s="101">
        <v>3</v>
      </c>
      <c r="H14" s="63"/>
      <c r="K14" s="43">
        <v>5</v>
      </c>
      <c r="L14" s="44" t="str">
        <f t="shared" ref="L14:N14" si="6">+L27</f>
        <v>Personal injury</v>
      </c>
      <c r="M14" s="44" t="str">
        <f t="shared" si="6"/>
        <v>* Safety stops with all the people in the mine.
* Conversation with the first line of supervision (LVS and ROC).
* High-impact awareness workshops for all people at the mine.
* Support to all leaders in the execution of behavioral management tools.
* Review and update safe work procedures.                                                           *Empowerment to our leader in Critical Control.</v>
      </c>
      <c r="N14" s="40">
        <f t="shared" si="6"/>
        <v>13</v>
      </c>
      <c r="O14" s="41"/>
      <c r="P14" s="62">
        <f t="shared" ref="P14:R14" si="7">+P27</f>
        <v>3</v>
      </c>
      <c r="Q14" s="62">
        <f t="shared" si="7"/>
        <v>3</v>
      </c>
      <c r="R14" s="42" t="str">
        <f t="shared" si="7"/>
        <v>D. Roca/ L. Villegas / F. Toribio</v>
      </c>
      <c r="AY14" s="38"/>
      <c r="AZ14" s="38"/>
      <c r="BA14" s="38"/>
      <c r="BB14" s="38"/>
    </row>
    <row r="15" spans="1:54" ht="126.75" customHeight="1" x14ac:dyDescent="0.35">
      <c r="B15" s="126"/>
      <c r="C15" s="46">
        <v>2</v>
      </c>
      <c r="D15" s="102"/>
      <c r="E15" s="100"/>
      <c r="F15" s="101" t="s">
        <v>224</v>
      </c>
      <c r="G15" s="101"/>
      <c r="H15" s="63"/>
      <c r="K15" s="43">
        <v>6</v>
      </c>
      <c r="L15" s="44" t="str">
        <f t="shared" ref="L15:N15" si="8">+L28</f>
        <v>Interference in the operation's activities due to complaints and claims of supposed blasting, noise and dust impacts by neighboring families.</v>
      </c>
      <c r="M15" s="44" t="str">
        <f t="shared" si="8"/>
        <v>Constant dialogue with stakeholders and neighboring families (persuasion and socialization of GF standards).
*Anticipate possible conflicts / Contingency plan.
*Compliance with individual and community commitments.</v>
      </c>
      <c r="N15" s="40">
        <f t="shared" si="8"/>
        <v>13</v>
      </c>
      <c r="O15" s="41"/>
      <c r="P15" s="62">
        <f t="shared" ref="P15:R15" si="9">+P28</f>
        <v>3</v>
      </c>
      <c r="Q15" s="62">
        <f t="shared" si="9"/>
        <v>3</v>
      </c>
      <c r="R15" s="42" t="str">
        <f t="shared" si="9"/>
        <v>H. Rojas / J. García</v>
      </c>
      <c r="AY15" s="38"/>
      <c r="AZ15" s="38"/>
      <c r="BA15" s="38"/>
      <c r="BB15" s="38"/>
    </row>
    <row r="16" spans="1:54" s="45" customFormat="1" ht="123" customHeight="1" x14ac:dyDescent="0.35">
      <c r="A16"/>
      <c r="B16" s="126"/>
      <c r="C16" s="46">
        <v>1</v>
      </c>
      <c r="D16" s="102"/>
      <c r="E16" s="100"/>
      <c r="F16" s="100">
        <v>10</v>
      </c>
      <c r="G16" s="101"/>
      <c r="H16" s="103"/>
      <c r="I16"/>
      <c r="J16"/>
      <c r="K16" s="43">
        <v>7</v>
      </c>
      <c r="L16" s="44" t="str">
        <f t="shared" ref="L16:N16" si="10">+L29</f>
        <v>Impact due to the presence of atypical rains on the operation, personnel transportation, dispatch of concentrates and arrival of supplies</v>
      </c>
      <c r="M16" s="44" t="str">
        <f t="shared" si="10"/>
        <v>*Additional budget for rental of equipment and machinery
 *Track road condition information.
* Review of evacuation plans and alternative routes.                                                                                       * Keep the stock in the mine to a minimum.</v>
      </c>
      <c r="N16" s="40">
        <f t="shared" si="10"/>
        <v>9</v>
      </c>
      <c r="O16" s="41"/>
      <c r="P16" s="62">
        <f t="shared" ref="P16:R16" si="11">+P29</f>
        <v>2</v>
      </c>
      <c r="Q16" s="62">
        <f t="shared" si="11"/>
        <v>3</v>
      </c>
      <c r="R16" s="42" t="str">
        <f t="shared" si="11"/>
        <v>E Zegarra/D Roca/A Rios/L Villegas</v>
      </c>
      <c r="S16"/>
      <c r="T16"/>
      <c r="U16"/>
      <c r="V16"/>
      <c r="W16"/>
      <c r="X16"/>
      <c r="Y16"/>
      <c r="Z16"/>
      <c r="AA16"/>
      <c r="AB16"/>
      <c r="AC16"/>
      <c r="AD16"/>
      <c r="AE16"/>
      <c r="AF16"/>
      <c r="AG16"/>
      <c r="AH16"/>
      <c r="AI16"/>
      <c r="AJ16"/>
      <c r="AK16"/>
      <c r="AL16"/>
      <c r="AM16"/>
      <c r="AN16"/>
      <c r="AO16"/>
      <c r="AP16"/>
      <c r="AQ16"/>
      <c r="AR16"/>
      <c r="AS16"/>
      <c r="AT16"/>
      <c r="AU16"/>
      <c r="AV16"/>
      <c r="AW16"/>
      <c r="AX16"/>
      <c r="AY16" s="38"/>
      <c r="AZ16" s="38"/>
      <c r="BA16" s="38"/>
      <c r="BB16" s="38"/>
    </row>
    <row r="17" spans="2:26" ht="105" customHeight="1" x14ac:dyDescent="0.35">
      <c r="B17" s="126"/>
      <c r="C17" s="46"/>
      <c r="D17" s="46">
        <v>1</v>
      </c>
      <c r="E17" s="46">
        <v>2</v>
      </c>
      <c r="F17" s="46">
        <v>3</v>
      </c>
      <c r="G17" s="46">
        <v>4</v>
      </c>
      <c r="H17" s="46">
        <v>5</v>
      </c>
      <c r="K17" s="43">
        <v>8</v>
      </c>
      <c r="L17" s="44" t="str">
        <f t="shared" ref="L17:N17" si="12">+L30</f>
        <v>Low mechanical availability of trucks causing non-compliance with mineral production and waste targets</v>
      </c>
      <c r="M17" s="44" t="str">
        <f t="shared" si="12"/>
        <v>*Give the conditions to the via in the open pit.
*MURWY logistics planning for minimum stock of components and spare parts.
*Placing ballast on haul roads, material coming out of the southwestern extension of the mine.                                                                                                                     *Community fleet operation.</v>
      </c>
      <c r="N17" s="40">
        <f t="shared" si="12"/>
        <v>9</v>
      </c>
      <c r="O17" s="41"/>
      <c r="P17" s="62">
        <f t="shared" ref="P17:R17" si="13">+P30</f>
        <v>2</v>
      </c>
      <c r="Q17" s="62">
        <f t="shared" si="13"/>
        <v>3</v>
      </c>
      <c r="R17" s="42" t="str">
        <f t="shared" si="13"/>
        <v xml:space="preserve">R. Guerrero </v>
      </c>
    </row>
    <row r="18" spans="2:26" ht="102.75" customHeight="1" x14ac:dyDescent="0.35">
      <c r="B18" s="36"/>
      <c r="C18" s="127" t="s">
        <v>1</v>
      </c>
      <c r="D18" s="127"/>
      <c r="E18" s="127"/>
      <c r="F18" s="127"/>
      <c r="G18" s="127"/>
      <c r="H18" s="127"/>
      <c r="K18" s="43">
        <v>9</v>
      </c>
      <c r="L18" s="44" t="str">
        <f t="shared" ref="L18:N18" si="14">+L31</f>
        <v>Risk of not complying with the equivalent ounce plan according to the last forecast presented (Forecast 5+11, june 2024).</v>
      </c>
      <c r="M18" s="44" t="str">
        <f t="shared" si="14"/>
        <v>- Update the medium-term model each month with drilling information.                                                                                                                                                    - Construct the East ramp to acelerate the phase 10 and 11.                                                                                                                                                                               - Evaluate the implementation of a mobile crushing (locotruck) as 1st stage, then an additional secundary crushing as a 2nd stage, to increase the throughput.</v>
      </c>
      <c r="N18" s="40">
        <f t="shared" si="14"/>
        <v>9</v>
      </c>
      <c r="O18" s="41"/>
      <c r="P18" s="62">
        <f t="shared" ref="P18:R18" si="15">+P31</f>
        <v>2</v>
      </c>
      <c r="Q18" s="62">
        <f t="shared" si="15"/>
        <v>3</v>
      </c>
      <c r="R18" s="42" t="str">
        <f t="shared" si="15"/>
        <v>Edwin Ayala / Rafael Guerero / Diego Torres</v>
      </c>
    </row>
    <row r="19" spans="2:26" ht="86.25" customHeight="1" x14ac:dyDescent="0.35">
      <c r="K19" s="43">
        <v>10</v>
      </c>
      <c r="L19" s="44" t="str">
        <f t="shared" ref="L19:N19" si="16">+L32</f>
        <v>Stoppages or strikes due to termination of employment by contractor workers, causing losses in the process and even the stoppage of the plant</v>
      </c>
      <c r="M19" s="44" t="str">
        <f t="shared" si="16"/>
        <v>* Termination of employment communication plan.
* Direct coordination with the contractor's labor area.</v>
      </c>
      <c r="N19" s="125">
        <f t="shared" si="16"/>
        <v>6</v>
      </c>
      <c r="O19" s="41"/>
      <c r="P19" s="62">
        <f t="shared" ref="P19:R19" si="17">+P32</f>
        <v>1</v>
      </c>
      <c r="Q19" s="62">
        <f t="shared" si="17"/>
        <v>3</v>
      </c>
      <c r="R19" s="42" t="str">
        <f t="shared" si="17"/>
        <v>R. Guerrero / D. Cabrera</v>
      </c>
    </row>
    <row r="20" spans="2:26" ht="33" customHeight="1" x14ac:dyDescent="0.35">
      <c r="K20" s="26"/>
      <c r="L20" s="27"/>
      <c r="M20" s="28"/>
      <c r="N20" s="26"/>
      <c r="P20" s="26"/>
      <c r="Q20" s="26"/>
    </row>
    <row r="21" spans="2:26" ht="15" thickBot="1" x14ac:dyDescent="0.4">
      <c r="P21" t="s">
        <v>8</v>
      </c>
      <c r="Q21" t="s">
        <v>9</v>
      </c>
    </row>
    <row r="22" spans="2:26" ht="17.5" thickBot="1" x14ac:dyDescent="0.45">
      <c r="K22" s="24" t="s">
        <v>2</v>
      </c>
      <c r="L22" s="24" t="s">
        <v>3</v>
      </c>
      <c r="M22" s="24" t="s">
        <v>4</v>
      </c>
      <c r="N22" s="24" t="s">
        <v>5</v>
      </c>
      <c r="O22" s="25"/>
      <c r="P22" s="24" t="s">
        <v>8</v>
      </c>
      <c r="Q22" s="24" t="s">
        <v>9</v>
      </c>
      <c r="V22" s="149" t="s">
        <v>72</v>
      </c>
      <c r="W22" s="150"/>
      <c r="X22" s="150"/>
      <c r="Y22" s="150"/>
      <c r="Z22" s="151"/>
    </row>
    <row r="23" spans="2:26" ht="124.5" thickBot="1" x14ac:dyDescent="0.4">
      <c r="J23" s="26">
        <v>1</v>
      </c>
      <c r="K23" s="114"/>
      <c r="L23" s="117" t="s">
        <v>209</v>
      </c>
      <c r="M23" s="118" t="s">
        <v>208</v>
      </c>
      <c r="N23" s="119">
        <v>24</v>
      </c>
      <c r="O23" s="120"/>
      <c r="P23" s="121">
        <v>5</v>
      </c>
      <c r="Q23" s="121">
        <v>4</v>
      </c>
      <c r="R23" s="115" t="s">
        <v>183</v>
      </c>
      <c r="V23" s="89">
        <v>1</v>
      </c>
      <c r="W23" s="90">
        <v>2</v>
      </c>
      <c r="X23" s="90">
        <v>3</v>
      </c>
      <c r="Y23" s="90">
        <v>4</v>
      </c>
      <c r="Z23" s="91">
        <v>5</v>
      </c>
    </row>
    <row r="24" spans="2:26" ht="70.5" customHeight="1" thickBot="1" x14ac:dyDescent="0.4">
      <c r="J24" s="26">
        <f>+J23+1</f>
        <v>2</v>
      </c>
      <c r="K24" s="88"/>
      <c r="L24" s="122" t="s">
        <v>216</v>
      </c>
      <c r="M24" s="106" t="s">
        <v>217</v>
      </c>
      <c r="N24" s="81">
        <f t="shared" ref="N24:N53" si="18">VLOOKUP(P24,$U$25:$Z$29,MATCH(Q24,$V$23:$Z$23,0)+1,0)</f>
        <v>22</v>
      </c>
      <c r="O24" s="94"/>
      <c r="P24" s="80">
        <v>4</v>
      </c>
      <c r="Q24" s="80">
        <v>4</v>
      </c>
      <c r="R24" s="82" t="s">
        <v>218</v>
      </c>
      <c r="V24" s="110"/>
      <c r="W24" s="111"/>
      <c r="X24" s="111"/>
      <c r="Y24" s="111"/>
      <c r="Z24" s="112"/>
    </row>
    <row r="25" spans="2:26" ht="66" customHeight="1" x14ac:dyDescent="0.35">
      <c r="J25" s="26">
        <f>+J24+1</f>
        <v>3</v>
      </c>
      <c r="K25" s="88"/>
      <c r="L25" s="78" t="s">
        <v>191</v>
      </c>
      <c r="M25" s="78" t="s">
        <v>180</v>
      </c>
      <c r="N25" s="81">
        <f t="shared" si="18"/>
        <v>17</v>
      </c>
      <c r="O25" s="94"/>
      <c r="P25" s="79">
        <v>3</v>
      </c>
      <c r="Q25" s="79">
        <v>4</v>
      </c>
      <c r="R25" s="82" t="s">
        <v>194</v>
      </c>
      <c r="T25" s="152" t="s">
        <v>73</v>
      </c>
      <c r="U25" s="47">
        <v>5</v>
      </c>
      <c r="V25" s="48">
        <v>11</v>
      </c>
      <c r="W25" s="49">
        <v>16</v>
      </c>
      <c r="X25" s="50">
        <v>20</v>
      </c>
      <c r="Y25" s="50">
        <v>24</v>
      </c>
      <c r="Z25" s="51">
        <v>25</v>
      </c>
    </row>
    <row r="26" spans="2:26" ht="46.5" x14ac:dyDescent="0.35">
      <c r="J26" s="26">
        <f t="shared" ref="J26:J43" si="19">+J25+1</f>
        <v>4</v>
      </c>
      <c r="K26" s="81"/>
      <c r="L26" s="78" t="s">
        <v>225</v>
      </c>
      <c r="M26" s="83" t="s">
        <v>172</v>
      </c>
      <c r="N26" s="81">
        <f t="shared" si="18"/>
        <v>15</v>
      </c>
      <c r="O26" s="94"/>
      <c r="P26" s="79">
        <v>4</v>
      </c>
      <c r="Q26" s="79">
        <v>3</v>
      </c>
      <c r="R26" s="82" t="s">
        <v>219</v>
      </c>
      <c r="T26" s="153"/>
      <c r="U26" s="52">
        <v>4</v>
      </c>
      <c r="V26" s="53">
        <v>7</v>
      </c>
      <c r="W26" s="54">
        <v>12</v>
      </c>
      <c r="X26" s="54">
        <v>15</v>
      </c>
      <c r="Y26" s="55">
        <v>22</v>
      </c>
      <c r="Z26" s="56">
        <v>23</v>
      </c>
    </row>
    <row r="27" spans="2:26" ht="48" customHeight="1" x14ac:dyDescent="0.35">
      <c r="J27" s="26">
        <f t="shared" si="19"/>
        <v>5</v>
      </c>
      <c r="K27" s="88"/>
      <c r="L27" s="95" t="s">
        <v>193</v>
      </c>
      <c r="M27" s="83" t="s">
        <v>205</v>
      </c>
      <c r="N27" s="81">
        <f t="shared" si="18"/>
        <v>13</v>
      </c>
      <c r="O27" s="92"/>
      <c r="P27" s="79">
        <v>3</v>
      </c>
      <c r="Q27" s="79">
        <v>3</v>
      </c>
      <c r="R27" s="81" t="s">
        <v>199</v>
      </c>
      <c r="T27" s="153"/>
      <c r="U27" s="52">
        <v>3</v>
      </c>
      <c r="V27" s="53">
        <v>4</v>
      </c>
      <c r="W27" s="54">
        <v>8</v>
      </c>
      <c r="X27" s="54">
        <v>13</v>
      </c>
      <c r="Y27" s="54">
        <v>17</v>
      </c>
      <c r="Z27" s="56">
        <v>21</v>
      </c>
    </row>
    <row r="28" spans="2:26" ht="79.5" customHeight="1" x14ac:dyDescent="0.35">
      <c r="J28" s="26">
        <f t="shared" si="19"/>
        <v>6</v>
      </c>
      <c r="K28" s="119"/>
      <c r="L28" s="117" t="s">
        <v>210</v>
      </c>
      <c r="M28" s="118" t="s">
        <v>211</v>
      </c>
      <c r="N28" s="81">
        <f t="shared" si="18"/>
        <v>13</v>
      </c>
      <c r="O28" s="124"/>
      <c r="P28" s="121">
        <v>3</v>
      </c>
      <c r="Q28" s="121">
        <v>3</v>
      </c>
      <c r="R28" s="119" t="s">
        <v>207</v>
      </c>
      <c r="T28" s="153"/>
      <c r="U28" s="52">
        <v>2</v>
      </c>
      <c r="V28" s="53">
        <v>2</v>
      </c>
      <c r="W28" s="57">
        <v>5</v>
      </c>
      <c r="X28" s="54">
        <v>9</v>
      </c>
      <c r="Y28" s="54">
        <v>14</v>
      </c>
      <c r="Z28" s="56">
        <v>19</v>
      </c>
    </row>
    <row r="29" spans="2:26" ht="84.65" customHeight="1" thickBot="1" x14ac:dyDescent="0.4">
      <c r="J29" s="26">
        <f t="shared" si="19"/>
        <v>7</v>
      </c>
      <c r="K29" s="88"/>
      <c r="L29" s="78" t="s">
        <v>212</v>
      </c>
      <c r="M29" s="83" t="s">
        <v>197</v>
      </c>
      <c r="N29" s="81">
        <f t="shared" si="18"/>
        <v>9</v>
      </c>
      <c r="O29" s="92"/>
      <c r="P29" s="79">
        <v>2</v>
      </c>
      <c r="Q29" s="79">
        <v>3</v>
      </c>
      <c r="R29" s="82" t="s">
        <v>198</v>
      </c>
      <c r="T29" s="154"/>
      <c r="U29" s="58">
        <v>1</v>
      </c>
      <c r="V29" s="59">
        <v>1</v>
      </c>
      <c r="W29" s="60">
        <v>3</v>
      </c>
      <c r="X29" s="60">
        <v>6</v>
      </c>
      <c r="Y29" s="61">
        <v>10</v>
      </c>
      <c r="Z29" s="56">
        <v>18</v>
      </c>
    </row>
    <row r="30" spans="2:26" ht="135.65" customHeight="1" x14ac:dyDescent="0.35">
      <c r="J30" s="26">
        <f t="shared" si="19"/>
        <v>8</v>
      </c>
      <c r="K30" s="88"/>
      <c r="L30" s="78" t="s">
        <v>173</v>
      </c>
      <c r="M30" s="83" t="s">
        <v>206</v>
      </c>
      <c r="N30" s="81">
        <f t="shared" si="18"/>
        <v>9</v>
      </c>
      <c r="O30" s="92"/>
      <c r="P30" s="79">
        <v>2</v>
      </c>
      <c r="Q30" s="79">
        <v>3</v>
      </c>
      <c r="R30" s="81" t="s">
        <v>187</v>
      </c>
    </row>
    <row r="31" spans="2:26" ht="87.75" customHeight="1" x14ac:dyDescent="0.35">
      <c r="J31" s="26">
        <f t="shared" si="19"/>
        <v>9</v>
      </c>
      <c r="K31" s="88"/>
      <c r="L31" s="95" t="s">
        <v>221</v>
      </c>
      <c r="M31" s="96" t="s">
        <v>222</v>
      </c>
      <c r="N31" s="81">
        <f t="shared" si="18"/>
        <v>9</v>
      </c>
      <c r="O31" s="92"/>
      <c r="P31" s="79">
        <v>2</v>
      </c>
      <c r="Q31" s="79">
        <v>3</v>
      </c>
      <c r="R31" s="81" t="s">
        <v>220</v>
      </c>
    </row>
    <row r="32" spans="2:26" ht="63.75" customHeight="1" x14ac:dyDescent="0.35">
      <c r="J32" s="26">
        <f t="shared" si="19"/>
        <v>10</v>
      </c>
      <c r="K32" s="88"/>
      <c r="L32" s="78" t="s">
        <v>200</v>
      </c>
      <c r="M32" s="83" t="s">
        <v>201</v>
      </c>
      <c r="N32" s="81">
        <f t="shared" si="18"/>
        <v>6</v>
      </c>
      <c r="O32" s="45"/>
      <c r="P32" s="80">
        <v>1</v>
      </c>
      <c r="Q32" s="80">
        <v>3</v>
      </c>
      <c r="R32" s="82" t="s">
        <v>186</v>
      </c>
    </row>
    <row r="33" spans="10:18" ht="53.25" customHeight="1" x14ac:dyDescent="0.35">
      <c r="J33" s="26">
        <f t="shared" si="19"/>
        <v>11</v>
      </c>
      <c r="K33" s="81"/>
      <c r="L33" s="78" t="s">
        <v>202</v>
      </c>
      <c r="M33" s="83" t="s">
        <v>203</v>
      </c>
      <c r="N33" s="81">
        <f t="shared" si="18"/>
        <v>3</v>
      </c>
      <c r="O33" s="45"/>
      <c r="P33" s="79">
        <v>1</v>
      </c>
      <c r="Q33" s="79">
        <v>2</v>
      </c>
      <c r="R33" s="93" t="s">
        <v>184</v>
      </c>
    </row>
    <row r="34" spans="10:18" ht="46.5" x14ac:dyDescent="0.35">
      <c r="J34" s="26">
        <f t="shared" si="19"/>
        <v>12</v>
      </c>
      <c r="K34" s="88"/>
      <c r="L34" s="78" t="s">
        <v>181</v>
      </c>
      <c r="M34" s="78" t="s">
        <v>182</v>
      </c>
      <c r="N34" s="81">
        <f t="shared" si="18"/>
        <v>3</v>
      </c>
      <c r="O34" s="45"/>
      <c r="P34" s="113">
        <v>1</v>
      </c>
      <c r="Q34" s="113">
        <v>2</v>
      </c>
      <c r="R34" s="87" t="s">
        <v>195</v>
      </c>
    </row>
    <row r="35" spans="10:18" ht="93" x14ac:dyDescent="0.35">
      <c r="J35" s="26">
        <f t="shared" si="19"/>
        <v>13</v>
      </c>
      <c r="K35" s="81"/>
      <c r="L35" s="78" t="s">
        <v>171</v>
      </c>
      <c r="M35" s="83" t="s">
        <v>177</v>
      </c>
      <c r="N35" s="81">
        <f t="shared" si="18"/>
        <v>3</v>
      </c>
      <c r="O35" s="45"/>
      <c r="P35" s="79">
        <v>1</v>
      </c>
      <c r="Q35" s="79">
        <v>2</v>
      </c>
      <c r="R35" s="87" t="s">
        <v>185</v>
      </c>
    </row>
    <row r="36" spans="10:18" ht="62" x14ac:dyDescent="0.35">
      <c r="J36" s="26">
        <f t="shared" si="19"/>
        <v>14</v>
      </c>
      <c r="K36" s="88"/>
      <c r="L36" s="78" t="s">
        <v>179</v>
      </c>
      <c r="M36" s="83" t="s">
        <v>170</v>
      </c>
      <c r="N36" s="81">
        <f t="shared" si="18"/>
        <v>3</v>
      </c>
      <c r="O36" s="45"/>
      <c r="P36" s="79">
        <v>1</v>
      </c>
      <c r="Q36" s="80">
        <v>2</v>
      </c>
      <c r="R36" s="87" t="s">
        <v>184</v>
      </c>
    </row>
    <row r="37" spans="10:18" ht="72.5" x14ac:dyDescent="0.35">
      <c r="J37" s="26">
        <f t="shared" si="19"/>
        <v>15</v>
      </c>
      <c r="K37" s="107"/>
      <c r="L37" s="78" t="s">
        <v>174</v>
      </c>
      <c r="M37" s="104" t="s">
        <v>175</v>
      </c>
      <c r="N37" s="81">
        <f t="shared" si="18"/>
        <v>3</v>
      </c>
      <c r="O37" s="45">
        <v>5</v>
      </c>
      <c r="P37" s="105">
        <v>1</v>
      </c>
      <c r="Q37" s="106">
        <v>2</v>
      </c>
      <c r="R37" s="93" t="s">
        <v>188</v>
      </c>
    </row>
    <row r="38" spans="10:18" ht="209.25" customHeight="1" x14ac:dyDescent="0.35">
      <c r="J38" s="26">
        <f t="shared" si="19"/>
        <v>16</v>
      </c>
      <c r="K38" s="88"/>
      <c r="L38" s="78" t="s">
        <v>166</v>
      </c>
      <c r="M38" s="78" t="s">
        <v>167</v>
      </c>
      <c r="N38" s="81">
        <f t="shared" si="18"/>
        <v>3</v>
      </c>
      <c r="O38" s="45"/>
      <c r="P38" s="80">
        <v>1</v>
      </c>
      <c r="Q38" s="80">
        <v>2</v>
      </c>
      <c r="R38" s="93" t="s">
        <v>187</v>
      </c>
    </row>
    <row r="39" spans="10:18" ht="71.150000000000006" customHeight="1" x14ac:dyDescent="0.35">
      <c r="J39" s="26">
        <f t="shared" si="19"/>
        <v>17</v>
      </c>
      <c r="K39" s="88"/>
      <c r="L39" s="95" t="s">
        <v>192</v>
      </c>
      <c r="M39" s="96"/>
      <c r="N39" s="81">
        <f t="shared" si="18"/>
        <v>3</v>
      </c>
      <c r="O39" s="116"/>
      <c r="P39" s="79">
        <v>1</v>
      </c>
      <c r="Q39" s="79">
        <v>2</v>
      </c>
      <c r="R39" s="93" t="s">
        <v>196</v>
      </c>
    </row>
    <row r="40" spans="10:18" ht="72.5" x14ac:dyDescent="0.35">
      <c r="J40" s="26">
        <f t="shared" si="19"/>
        <v>18</v>
      </c>
      <c r="K40" s="79"/>
      <c r="L40" s="78" t="s">
        <v>176</v>
      </c>
      <c r="M40" s="104" t="s">
        <v>178</v>
      </c>
      <c r="N40" s="81">
        <f t="shared" si="18"/>
        <v>3</v>
      </c>
      <c r="O40" s="45">
        <v>5</v>
      </c>
      <c r="P40" s="105">
        <v>1</v>
      </c>
      <c r="Q40" s="106">
        <v>2</v>
      </c>
      <c r="R40" s="93" t="s">
        <v>188</v>
      </c>
    </row>
    <row r="41" spans="10:18" ht="170.5" x14ac:dyDescent="0.35">
      <c r="J41" s="26">
        <f t="shared" si="19"/>
        <v>19</v>
      </c>
      <c r="K41" s="81"/>
      <c r="L41" s="85" t="s">
        <v>95</v>
      </c>
      <c r="M41" s="86" t="s">
        <v>94</v>
      </c>
      <c r="N41" s="81">
        <f t="shared" si="18"/>
        <v>3</v>
      </c>
      <c r="O41" s="45"/>
      <c r="P41" s="80">
        <v>1</v>
      </c>
      <c r="Q41" s="80">
        <v>2</v>
      </c>
      <c r="R41" s="82" t="s">
        <v>189</v>
      </c>
    </row>
    <row r="42" spans="10:18" ht="15.5" x14ac:dyDescent="0.35">
      <c r="J42" s="26">
        <f t="shared" si="19"/>
        <v>20</v>
      </c>
      <c r="K42" s="88"/>
      <c r="L42" s="85" t="s">
        <v>84</v>
      </c>
      <c r="M42" s="84" t="s">
        <v>105</v>
      </c>
      <c r="N42" s="81">
        <f t="shared" si="18"/>
        <v>3</v>
      </c>
      <c r="O42" s="45"/>
      <c r="P42" s="80">
        <v>1</v>
      </c>
      <c r="Q42" s="80">
        <v>2</v>
      </c>
      <c r="R42" s="82" t="s">
        <v>189</v>
      </c>
    </row>
    <row r="43" spans="10:18" ht="93" x14ac:dyDescent="0.35">
      <c r="J43" s="26">
        <f t="shared" si="19"/>
        <v>21</v>
      </c>
      <c r="K43" s="88"/>
      <c r="L43" s="85" t="s">
        <v>87</v>
      </c>
      <c r="M43" s="123" t="s">
        <v>106</v>
      </c>
      <c r="N43" s="81">
        <f t="shared" si="18"/>
        <v>3</v>
      </c>
      <c r="O43" s="45"/>
      <c r="P43" s="80">
        <v>1</v>
      </c>
      <c r="Q43" s="80">
        <v>2</v>
      </c>
      <c r="R43" s="82" t="s">
        <v>189</v>
      </c>
    </row>
    <row r="44" spans="10:18" ht="46.5" x14ac:dyDescent="0.35">
      <c r="J44" s="26">
        <f>+J43+1</f>
        <v>22</v>
      </c>
      <c r="K44" s="81"/>
      <c r="L44" s="85" t="s">
        <v>85</v>
      </c>
      <c r="M44" s="84" t="s">
        <v>86</v>
      </c>
      <c r="N44" s="81">
        <f t="shared" si="18"/>
        <v>3</v>
      </c>
      <c r="O44" s="45"/>
      <c r="P44" s="80">
        <v>1</v>
      </c>
      <c r="Q44" s="80">
        <v>2</v>
      </c>
      <c r="R44" s="82" t="s">
        <v>189</v>
      </c>
    </row>
    <row r="45" spans="10:18" ht="43.5" x14ac:dyDescent="0.35">
      <c r="J45" s="26">
        <f>+J44+1</f>
        <v>23</v>
      </c>
      <c r="K45" s="81"/>
      <c r="L45" s="82" t="s">
        <v>88</v>
      </c>
      <c r="M45" s="82" t="s">
        <v>89</v>
      </c>
      <c r="N45" s="81">
        <f t="shared" si="18"/>
        <v>3</v>
      </c>
      <c r="O45" s="45"/>
      <c r="P45" s="81">
        <v>1</v>
      </c>
      <c r="Q45" s="80">
        <v>2</v>
      </c>
      <c r="R45" s="81" t="s">
        <v>190</v>
      </c>
    </row>
    <row r="46" spans="10:18" ht="29" x14ac:dyDescent="0.35">
      <c r="J46" s="26">
        <f>+J45+1</f>
        <v>24</v>
      </c>
      <c r="K46" s="81"/>
      <c r="L46" s="82" t="s">
        <v>90</v>
      </c>
      <c r="M46" s="82" t="s">
        <v>91</v>
      </c>
      <c r="N46" s="81">
        <f t="shared" si="18"/>
        <v>3</v>
      </c>
      <c r="O46" s="105"/>
      <c r="P46" s="81">
        <v>1</v>
      </c>
      <c r="Q46" s="80">
        <v>2</v>
      </c>
      <c r="R46" s="81" t="s">
        <v>190</v>
      </c>
    </row>
    <row r="47" spans="10:18" ht="31" x14ac:dyDescent="0.35">
      <c r="J47" s="26">
        <f t="shared" ref="J47:J53" si="20">+J46+1</f>
        <v>25</v>
      </c>
      <c r="K47" s="81"/>
      <c r="L47" s="78" t="s">
        <v>92</v>
      </c>
      <c r="M47" s="78" t="s">
        <v>93</v>
      </c>
      <c r="N47" s="81">
        <f t="shared" si="18"/>
        <v>3</v>
      </c>
      <c r="O47" s="105"/>
      <c r="P47" s="79">
        <v>1</v>
      </c>
      <c r="Q47" s="80">
        <v>2</v>
      </c>
      <c r="R47" s="81" t="s">
        <v>190</v>
      </c>
    </row>
    <row r="48" spans="10:18" ht="31" x14ac:dyDescent="0.35">
      <c r="J48" s="26">
        <f t="shared" si="20"/>
        <v>26</v>
      </c>
      <c r="K48" s="81"/>
      <c r="L48" s="78" t="s">
        <v>80</v>
      </c>
      <c r="M48" s="78" t="s">
        <v>81</v>
      </c>
      <c r="N48" s="81">
        <f t="shared" si="18"/>
        <v>3</v>
      </c>
      <c r="O48" s="105"/>
      <c r="P48" s="79">
        <v>1</v>
      </c>
      <c r="Q48" s="80">
        <v>2</v>
      </c>
      <c r="R48" s="81" t="s">
        <v>190</v>
      </c>
    </row>
    <row r="49" spans="10:18" ht="15.5" x14ac:dyDescent="0.35">
      <c r="J49" s="26">
        <f t="shared" si="20"/>
        <v>27</v>
      </c>
      <c r="K49" s="81"/>
      <c r="L49" s="78" t="s">
        <v>82</v>
      </c>
      <c r="M49" s="78" t="s">
        <v>83</v>
      </c>
      <c r="N49" s="81">
        <f t="shared" si="18"/>
        <v>3</v>
      </c>
      <c r="O49" s="105"/>
      <c r="P49" s="79">
        <v>1</v>
      </c>
      <c r="Q49" s="80">
        <v>2</v>
      </c>
      <c r="R49" s="81" t="s">
        <v>190</v>
      </c>
    </row>
    <row r="50" spans="10:18" ht="15.5" x14ac:dyDescent="0.35">
      <c r="J50" s="26">
        <f t="shared" si="20"/>
        <v>28</v>
      </c>
      <c r="K50" s="81"/>
      <c r="L50" s="78" t="s">
        <v>75</v>
      </c>
      <c r="M50" s="78" t="s">
        <v>76</v>
      </c>
      <c r="N50" s="81">
        <f t="shared" si="18"/>
        <v>3</v>
      </c>
      <c r="O50" s="105"/>
      <c r="P50" s="79">
        <v>1</v>
      </c>
      <c r="Q50" s="80">
        <v>2</v>
      </c>
      <c r="R50" s="81" t="s">
        <v>190</v>
      </c>
    </row>
    <row r="51" spans="10:18" ht="46.5" x14ac:dyDescent="0.35">
      <c r="J51" s="26">
        <f t="shared" si="20"/>
        <v>29</v>
      </c>
      <c r="K51" s="81"/>
      <c r="L51" s="78" t="s">
        <v>77</v>
      </c>
      <c r="M51" s="78" t="s">
        <v>78</v>
      </c>
      <c r="N51" s="81">
        <f t="shared" si="18"/>
        <v>3</v>
      </c>
      <c r="O51" s="105"/>
      <c r="P51" s="79">
        <v>1</v>
      </c>
      <c r="Q51" s="80">
        <v>2</v>
      </c>
      <c r="R51" s="81" t="s">
        <v>190</v>
      </c>
    </row>
    <row r="52" spans="10:18" ht="31" x14ac:dyDescent="0.35">
      <c r="J52" s="26">
        <f t="shared" si="20"/>
        <v>30</v>
      </c>
      <c r="K52" s="81"/>
      <c r="L52" s="95" t="s">
        <v>102</v>
      </c>
      <c r="M52" s="96" t="s">
        <v>103</v>
      </c>
      <c r="N52" s="81">
        <f t="shared" si="18"/>
        <v>3</v>
      </c>
      <c r="O52" s="97"/>
      <c r="P52" s="79">
        <v>1</v>
      </c>
      <c r="Q52" s="79">
        <v>2</v>
      </c>
      <c r="R52" s="81" t="s">
        <v>184</v>
      </c>
    </row>
    <row r="53" spans="10:18" ht="46.5" x14ac:dyDescent="0.35">
      <c r="J53" s="26">
        <f t="shared" si="20"/>
        <v>31</v>
      </c>
      <c r="K53" s="81"/>
      <c r="L53" s="95" t="s">
        <v>168</v>
      </c>
      <c r="M53" s="96" t="s">
        <v>169</v>
      </c>
      <c r="N53" s="81">
        <f t="shared" si="18"/>
        <v>2</v>
      </c>
      <c r="O53" s="97"/>
      <c r="P53" s="79">
        <v>2</v>
      </c>
      <c r="Q53" s="79">
        <v>1</v>
      </c>
      <c r="R53" s="81" t="s">
        <v>185</v>
      </c>
    </row>
    <row r="56" spans="10:18" x14ac:dyDescent="0.35">
      <c r="L56" t="s">
        <v>213</v>
      </c>
    </row>
    <row r="58" spans="10:18" ht="58" x14ac:dyDescent="0.35">
      <c r="L58" s="35" t="s">
        <v>215</v>
      </c>
    </row>
    <row r="59" spans="10:18" ht="29" x14ac:dyDescent="0.35">
      <c r="L59" s="35" t="s">
        <v>214</v>
      </c>
    </row>
  </sheetData>
  <autoFilter ref="K22:R53" xr:uid="{00000000-0009-0000-0000-000004000000}">
    <sortState xmlns:xlrd2="http://schemas.microsoft.com/office/spreadsheetml/2017/richdata2" ref="K23:R53">
      <sortCondition descending="1" ref="N22:N53"/>
    </sortState>
  </autoFilter>
  <mergeCells count="10">
    <mergeCell ref="B12:B17"/>
    <mergeCell ref="C18:H18"/>
    <mergeCell ref="V22:Z22"/>
    <mergeCell ref="T25:T29"/>
    <mergeCell ref="K1:L4"/>
    <mergeCell ref="M1:O4"/>
    <mergeCell ref="P1:R1"/>
    <mergeCell ref="P2:R2"/>
    <mergeCell ref="P3:R3"/>
    <mergeCell ref="P4:R4"/>
  </mergeCells>
  <pageMargins left="0.7" right="0.7" top="0.75" bottom="0.75" header="0.3" footer="0.3"/>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4295-958C-4C58-802E-2C5D8EFED6CC}">
  <dimension ref="C4:I10"/>
  <sheetViews>
    <sheetView workbookViewId="0">
      <selection activeCell="I17" sqref="I17"/>
    </sheetView>
  </sheetViews>
  <sheetFormatPr baseColWidth="10" defaultColWidth="8.7265625" defaultRowHeight="14.5" x14ac:dyDescent="0.35"/>
  <cols>
    <col min="5" max="5" width="4" customWidth="1"/>
    <col min="6" max="6" width="4.54296875" customWidth="1"/>
    <col min="7" max="7" width="8.1796875" bestFit="1" customWidth="1"/>
    <col min="8" max="9" width="6.26953125" customWidth="1"/>
  </cols>
  <sheetData>
    <row r="4" spans="3:9" x14ac:dyDescent="0.35">
      <c r="C4" s="126" t="s">
        <v>0</v>
      </c>
      <c r="D4" s="46">
        <v>5</v>
      </c>
      <c r="E4" s="98"/>
      <c r="F4" s="98"/>
      <c r="G4" s="99"/>
      <c r="H4" s="37">
        <v>1</v>
      </c>
      <c r="I4" s="37"/>
    </row>
    <row r="5" spans="3:9" ht="18.5" x14ac:dyDescent="0.35">
      <c r="C5" s="126"/>
      <c r="D5" s="46">
        <v>4</v>
      </c>
      <c r="E5" s="100"/>
      <c r="F5" s="101"/>
      <c r="G5" s="101">
        <v>4</v>
      </c>
      <c r="H5" s="63">
        <v>2</v>
      </c>
      <c r="I5" s="64"/>
    </row>
    <row r="6" spans="3:9" ht="18.5" x14ac:dyDescent="0.35">
      <c r="C6" s="126"/>
      <c r="D6" s="46">
        <v>3</v>
      </c>
      <c r="E6" s="100"/>
      <c r="F6" s="101"/>
      <c r="G6" s="109" t="s">
        <v>223</v>
      </c>
      <c r="H6" s="101">
        <v>3</v>
      </c>
      <c r="I6" s="63"/>
    </row>
    <row r="7" spans="3:9" ht="18.5" x14ac:dyDescent="0.35">
      <c r="C7" s="126"/>
      <c r="D7" s="46">
        <v>2</v>
      </c>
      <c r="E7" s="102"/>
      <c r="F7" s="100"/>
      <c r="G7" s="101" t="s">
        <v>224</v>
      </c>
      <c r="H7" s="101"/>
      <c r="I7" s="63"/>
    </row>
    <row r="8" spans="3:9" ht="18.5" x14ac:dyDescent="0.35">
      <c r="C8" s="126"/>
      <c r="D8" s="46">
        <v>1</v>
      </c>
      <c r="E8" s="102"/>
      <c r="F8" s="100"/>
      <c r="G8" s="100">
        <v>10</v>
      </c>
      <c r="H8" s="101"/>
      <c r="I8" s="103"/>
    </row>
    <row r="9" spans="3:9" x14ac:dyDescent="0.35">
      <c r="C9" s="126"/>
      <c r="D9" s="46"/>
      <c r="E9" s="46">
        <v>1</v>
      </c>
      <c r="F9" s="46">
        <v>2</v>
      </c>
      <c r="G9" s="46">
        <v>3</v>
      </c>
      <c r="H9" s="46">
        <v>4</v>
      </c>
      <c r="I9" s="46">
        <v>5</v>
      </c>
    </row>
    <row r="10" spans="3:9" x14ac:dyDescent="0.35">
      <c r="C10" s="36"/>
      <c r="D10" s="127" t="s">
        <v>1</v>
      </c>
      <c r="E10" s="127"/>
      <c r="F10" s="127"/>
      <c r="G10" s="127"/>
      <c r="H10" s="127"/>
      <c r="I10" s="127"/>
    </row>
  </sheetData>
  <mergeCells count="2">
    <mergeCell ref="C4:C9"/>
    <mergeCell ref="D10:I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3"/>
  <sheetViews>
    <sheetView topLeftCell="A25" zoomScale="80" zoomScaleNormal="80" workbookViewId="0">
      <selection activeCell="A2" sqref="A2"/>
    </sheetView>
  </sheetViews>
  <sheetFormatPr baseColWidth="10" defaultColWidth="9.1796875" defaultRowHeight="14.5" x14ac:dyDescent="0.35"/>
  <cols>
    <col min="1" max="1" width="56.453125" style="35" customWidth="1"/>
    <col min="2" max="2" width="71.1796875" style="35" customWidth="1"/>
    <col min="6" max="6" width="16.453125" style="35" customWidth="1"/>
    <col min="7" max="7" width="17" style="35" customWidth="1"/>
  </cols>
  <sheetData>
    <row r="1" spans="1:7" ht="17" x14ac:dyDescent="0.35">
      <c r="A1" s="75" t="s">
        <v>145</v>
      </c>
      <c r="B1" s="75" t="s">
        <v>146</v>
      </c>
      <c r="C1" s="24" t="s">
        <v>5</v>
      </c>
      <c r="D1" s="24" t="s">
        <v>8</v>
      </c>
      <c r="E1" s="24" t="s">
        <v>9</v>
      </c>
      <c r="F1" s="75" t="s">
        <v>69</v>
      </c>
      <c r="G1" s="75" t="s">
        <v>138</v>
      </c>
    </row>
    <row r="2" spans="1:7" ht="29" x14ac:dyDescent="0.35">
      <c r="A2" s="77" t="s">
        <v>107</v>
      </c>
      <c r="B2" s="76" t="s">
        <v>117</v>
      </c>
      <c r="C2" s="74">
        <f t="shared" ref="C2:C16" si="0">+D2*E2</f>
        <v>40</v>
      </c>
      <c r="D2" s="74">
        <v>4</v>
      </c>
      <c r="E2" s="74">
        <v>10</v>
      </c>
      <c r="F2" s="76" t="s">
        <v>126</v>
      </c>
      <c r="G2" s="76" t="s">
        <v>139</v>
      </c>
    </row>
    <row r="3" spans="1:7" ht="58" x14ac:dyDescent="0.35">
      <c r="A3" s="77" t="s">
        <v>108</v>
      </c>
      <c r="B3" s="76" t="s">
        <v>118</v>
      </c>
      <c r="C3" s="74">
        <f t="shared" si="0"/>
        <v>36</v>
      </c>
      <c r="D3" s="74">
        <v>4</v>
      </c>
      <c r="E3" s="74">
        <v>9</v>
      </c>
      <c r="F3" s="76" t="s">
        <v>127</v>
      </c>
      <c r="G3" s="76" t="s">
        <v>139</v>
      </c>
    </row>
    <row r="4" spans="1:7" ht="29" x14ac:dyDescent="0.35">
      <c r="A4" s="77" t="s">
        <v>112</v>
      </c>
      <c r="B4" s="76" t="s">
        <v>122</v>
      </c>
      <c r="C4" s="74">
        <f t="shared" si="0"/>
        <v>36</v>
      </c>
      <c r="D4" s="74">
        <v>4</v>
      </c>
      <c r="E4" s="74">
        <v>9</v>
      </c>
      <c r="F4" s="76" t="s">
        <v>79</v>
      </c>
      <c r="G4" s="76" t="s">
        <v>139</v>
      </c>
    </row>
    <row r="5" spans="1:7" ht="29" x14ac:dyDescent="0.35">
      <c r="A5" s="77" t="s">
        <v>109</v>
      </c>
      <c r="B5" s="76" t="s">
        <v>119</v>
      </c>
      <c r="C5" s="74">
        <f t="shared" si="0"/>
        <v>30</v>
      </c>
      <c r="D5" s="74">
        <v>3</v>
      </c>
      <c r="E5" s="74">
        <v>10</v>
      </c>
      <c r="F5" s="76" t="s">
        <v>127</v>
      </c>
      <c r="G5" s="76" t="s">
        <v>139</v>
      </c>
    </row>
    <row r="6" spans="1:7" ht="43.5" x14ac:dyDescent="0.35">
      <c r="A6" s="77" t="s">
        <v>110</v>
      </c>
      <c r="B6" s="76" t="s">
        <v>120</v>
      </c>
      <c r="C6" s="74">
        <f t="shared" si="0"/>
        <v>30</v>
      </c>
      <c r="D6" s="74">
        <v>3</v>
      </c>
      <c r="E6" s="74">
        <v>10</v>
      </c>
      <c r="F6" s="76" t="s">
        <v>128</v>
      </c>
      <c r="G6" s="76" t="s">
        <v>139</v>
      </c>
    </row>
    <row r="7" spans="1:7" ht="29" x14ac:dyDescent="0.35">
      <c r="A7" s="77" t="s">
        <v>130</v>
      </c>
      <c r="B7" s="76" t="s">
        <v>131</v>
      </c>
      <c r="C7" s="74">
        <f t="shared" si="0"/>
        <v>27</v>
      </c>
      <c r="D7" s="74">
        <v>3</v>
      </c>
      <c r="E7" s="74">
        <v>9</v>
      </c>
      <c r="F7" s="76" t="s">
        <v>126</v>
      </c>
      <c r="G7" s="76" t="s">
        <v>140</v>
      </c>
    </row>
    <row r="8" spans="1:7" ht="29" x14ac:dyDescent="0.35">
      <c r="A8" s="77" t="s">
        <v>135</v>
      </c>
      <c r="B8" s="76" t="s">
        <v>136</v>
      </c>
      <c r="C8" s="74">
        <f t="shared" si="0"/>
        <v>27</v>
      </c>
      <c r="D8" s="74">
        <v>3</v>
      </c>
      <c r="E8" s="74">
        <v>9</v>
      </c>
      <c r="F8" s="76" t="s">
        <v>137</v>
      </c>
      <c r="G8" s="76" t="s">
        <v>142</v>
      </c>
    </row>
    <row r="9" spans="1:7" ht="43.5" x14ac:dyDescent="0.35">
      <c r="A9" s="77" t="s">
        <v>114</v>
      </c>
      <c r="B9" s="76" t="s">
        <v>124</v>
      </c>
      <c r="C9" s="74">
        <f t="shared" si="0"/>
        <v>20</v>
      </c>
      <c r="D9" s="74">
        <v>2</v>
      </c>
      <c r="E9" s="74">
        <v>10</v>
      </c>
      <c r="F9" s="76" t="s">
        <v>128</v>
      </c>
      <c r="G9" s="76" t="s">
        <v>139</v>
      </c>
    </row>
    <row r="10" spans="1:7" ht="29" x14ac:dyDescent="0.35">
      <c r="A10" s="77" t="s">
        <v>133</v>
      </c>
      <c r="B10" s="76" t="s">
        <v>134</v>
      </c>
      <c r="C10" s="74">
        <f t="shared" si="0"/>
        <v>20</v>
      </c>
      <c r="D10" s="74">
        <v>2</v>
      </c>
      <c r="E10" s="74">
        <v>10</v>
      </c>
      <c r="F10" s="76" t="s">
        <v>79</v>
      </c>
      <c r="G10" s="76" t="s">
        <v>141</v>
      </c>
    </row>
    <row r="11" spans="1:7" ht="43.5" x14ac:dyDescent="0.35">
      <c r="A11" s="77" t="s">
        <v>111</v>
      </c>
      <c r="B11" s="76" t="s">
        <v>121</v>
      </c>
      <c r="C11" s="74">
        <f t="shared" si="0"/>
        <v>18</v>
      </c>
      <c r="D11" s="74">
        <v>2</v>
      </c>
      <c r="E11" s="74">
        <v>9</v>
      </c>
      <c r="F11" s="76" t="s">
        <v>74</v>
      </c>
      <c r="G11" s="76" t="s">
        <v>139</v>
      </c>
    </row>
    <row r="12" spans="1:7" ht="43.5" x14ac:dyDescent="0.35">
      <c r="A12" s="77" t="s">
        <v>113</v>
      </c>
      <c r="B12" s="76" t="s">
        <v>123</v>
      </c>
      <c r="C12" s="74">
        <f t="shared" si="0"/>
        <v>18</v>
      </c>
      <c r="D12" s="74">
        <v>2</v>
      </c>
      <c r="E12" s="74">
        <v>9</v>
      </c>
      <c r="F12" s="76" t="s">
        <v>100</v>
      </c>
      <c r="G12" s="76" t="s">
        <v>139</v>
      </c>
    </row>
    <row r="13" spans="1:7" ht="29" x14ac:dyDescent="0.35">
      <c r="A13" s="77" t="s">
        <v>132</v>
      </c>
      <c r="B13" s="76" t="s">
        <v>131</v>
      </c>
      <c r="C13" s="74">
        <f t="shared" si="0"/>
        <v>18</v>
      </c>
      <c r="D13" s="74">
        <v>2</v>
      </c>
      <c r="E13" s="74">
        <v>9</v>
      </c>
      <c r="F13" s="76" t="s">
        <v>79</v>
      </c>
      <c r="G13" s="76" t="s">
        <v>141</v>
      </c>
    </row>
    <row r="14" spans="1:7" ht="29" x14ac:dyDescent="0.35">
      <c r="A14" s="77" t="s">
        <v>143</v>
      </c>
      <c r="B14" s="76"/>
      <c r="C14" s="74">
        <f t="shared" si="0"/>
        <v>10</v>
      </c>
      <c r="D14" s="74">
        <v>1</v>
      </c>
      <c r="E14" s="74">
        <v>10</v>
      </c>
      <c r="F14" s="76" t="s">
        <v>100</v>
      </c>
      <c r="G14" s="76" t="s">
        <v>144</v>
      </c>
    </row>
    <row r="15" spans="1:7" ht="29" x14ac:dyDescent="0.35">
      <c r="A15" s="77" t="s">
        <v>115</v>
      </c>
      <c r="B15" s="76" t="s">
        <v>125</v>
      </c>
      <c r="C15" s="74">
        <f t="shared" si="0"/>
        <v>9</v>
      </c>
      <c r="D15" s="74">
        <v>1</v>
      </c>
      <c r="E15" s="74">
        <v>9</v>
      </c>
      <c r="F15" s="76" t="s">
        <v>128</v>
      </c>
      <c r="G15" s="76" t="s">
        <v>139</v>
      </c>
    </row>
    <row r="16" spans="1:7" x14ac:dyDescent="0.35">
      <c r="A16" s="77" t="s">
        <v>116</v>
      </c>
      <c r="B16" s="76" t="s">
        <v>129</v>
      </c>
      <c r="C16" s="74">
        <f t="shared" si="0"/>
        <v>9</v>
      </c>
      <c r="D16" s="74">
        <v>1</v>
      </c>
      <c r="E16" s="74">
        <v>9</v>
      </c>
      <c r="F16" s="76" t="s">
        <v>74</v>
      </c>
      <c r="G16" s="76" t="s">
        <v>139</v>
      </c>
    </row>
    <row r="17" spans="1:14" ht="58" x14ac:dyDescent="0.35">
      <c r="A17" s="77" t="s">
        <v>96</v>
      </c>
      <c r="B17" s="76" t="s">
        <v>104</v>
      </c>
      <c r="C17" s="74">
        <f t="shared" ref="C17:C26" si="1">+D17*E17</f>
        <v>18</v>
      </c>
      <c r="D17" s="74">
        <v>2</v>
      </c>
      <c r="E17" s="74">
        <v>9</v>
      </c>
      <c r="F17" s="76" t="s">
        <v>147</v>
      </c>
      <c r="G17" s="76" t="s">
        <v>165</v>
      </c>
    </row>
    <row r="18" spans="1:14" ht="43.5" x14ac:dyDescent="0.35">
      <c r="A18" s="77" t="s">
        <v>148</v>
      </c>
      <c r="B18" s="76" t="s">
        <v>149</v>
      </c>
      <c r="C18" s="74">
        <f t="shared" si="1"/>
        <v>20</v>
      </c>
      <c r="D18" s="74">
        <v>10</v>
      </c>
      <c r="E18" s="74">
        <v>2</v>
      </c>
      <c r="F18" s="76" t="s">
        <v>99</v>
      </c>
      <c r="G18" s="76" t="s">
        <v>165</v>
      </c>
    </row>
    <row r="19" spans="1:14" ht="87" x14ac:dyDescent="0.35">
      <c r="A19" s="77" t="s">
        <v>150</v>
      </c>
      <c r="B19" s="76" t="s">
        <v>151</v>
      </c>
      <c r="C19" s="74">
        <f t="shared" si="1"/>
        <v>20</v>
      </c>
      <c r="D19" s="74">
        <v>10</v>
      </c>
      <c r="E19" s="74">
        <v>2</v>
      </c>
      <c r="F19" s="76" t="s">
        <v>152</v>
      </c>
      <c r="G19" s="76" t="s">
        <v>165</v>
      </c>
    </row>
    <row r="20" spans="1:14" ht="72.5" x14ac:dyDescent="0.35">
      <c r="A20" s="77" t="s">
        <v>153</v>
      </c>
      <c r="B20" s="76" t="s">
        <v>154</v>
      </c>
      <c r="C20" s="74">
        <f t="shared" si="1"/>
        <v>20</v>
      </c>
      <c r="D20" s="74">
        <v>10</v>
      </c>
      <c r="E20" s="74">
        <v>2</v>
      </c>
      <c r="F20" s="76" t="s">
        <v>99</v>
      </c>
      <c r="G20" s="76" t="s">
        <v>165</v>
      </c>
    </row>
    <row r="21" spans="1:14" ht="72.5" x14ac:dyDescent="0.35">
      <c r="A21" s="77" t="s">
        <v>155</v>
      </c>
      <c r="B21" s="76" t="s">
        <v>156</v>
      </c>
      <c r="C21" s="74">
        <f t="shared" si="1"/>
        <v>20</v>
      </c>
      <c r="D21" s="74">
        <v>10</v>
      </c>
      <c r="E21" s="74">
        <v>2</v>
      </c>
      <c r="F21" s="76" t="s">
        <v>99</v>
      </c>
      <c r="G21" s="76" t="s">
        <v>165</v>
      </c>
    </row>
    <row r="22" spans="1:14" ht="58" x14ac:dyDescent="0.35">
      <c r="A22" s="77" t="s">
        <v>157</v>
      </c>
      <c r="B22" s="76" t="s">
        <v>158</v>
      </c>
      <c r="C22" s="74">
        <f t="shared" si="1"/>
        <v>20</v>
      </c>
      <c r="D22" s="74">
        <v>10</v>
      </c>
      <c r="E22" s="74">
        <v>2</v>
      </c>
      <c r="F22" s="76" t="s">
        <v>99</v>
      </c>
      <c r="G22" s="76" t="s">
        <v>165</v>
      </c>
    </row>
    <row r="23" spans="1:14" ht="43.5" x14ac:dyDescent="0.35">
      <c r="A23" s="77" t="s">
        <v>159</v>
      </c>
      <c r="B23" s="76" t="s">
        <v>160</v>
      </c>
      <c r="C23" s="74">
        <f t="shared" si="1"/>
        <v>20</v>
      </c>
      <c r="D23" s="74">
        <v>10</v>
      </c>
      <c r="E23" s="74">
        <v>2</v>
      </c>
      <c r="F23" s="76" t="s">
        <v>99</v>
      </c>
      <c r="G23" s="76" t="s">
        <v>165</v>
      </c>
    </row>
    <row r="24" spans="1:14" ht="58" x14ac:dyDescent="0.35">
      <c r="A24" s="77" t="s">
        <v>161</v>
      </c>
      <c r="B24" s="76" t="s">
        <v>162</v>
      </c>
      <c r="C24" s="74">
        <f t="shared" si="1"/>
        <v>20</v>
      </c>
      <c r="D24" s="74">
        <v>10</v>
      </c>
      <c r="E24" s="74">
        <v>2</v>
      </c>
      <c r="F24" s="76" t="s">
        <v>99</v>
      </c>
      <c r="G24" s="76" t="s">
        <v>165</v>
      </c>
    </row>
    <row r="25" spans="1:14" ht="58" x14ac:dyDescent="0.35">
      <c r="A25" s="77" t="s">
        <v>163</v>
      </c>
      <c r="B25" s="76" t="s">
        <v>164</v>
      </c>
      <c r="C25" s="74">
        <f t="shared" si="1"/>
        <v>20</v>
      </c>
      <c r="D25" s="74">
        <v>10</v>
      </c>
      <c r="E25" s="74">
        <v>2</v>
      </c>
      <c r="F25" s="76" t="s">
        <v>101</v>
      </c>
      <c r="G25" s="76" t="s">
        <v>165</v>
      </c>
    </row>
    <row r="26" spans="1:14" ht="58" x14ac:dyDescent="0.35">
      <c r="A26" s="77" t="s">
        <v>97</v>
      </c>
      <c r="B26" s="76" t="s">
        <v>98</v>
      </c>
      <c r="C26" s="74">
        <f t="shared" si="1"/>
        <v>20</v>
      </c>
      <c r="D26" s="74">
        <v>10</v>
      </c>
      <c r="E26" s="74">
        <v>2</v>
      </c>
      <c r="F26" s="76" t="s">
        <v>70</v>
      </c>
      <c r="G26" s="76" t="s">
        <v>165</v>
      </c>
      <c r="L26" s="65"/>
      <c r="M26" s="66"/>
      <c r="N26" s="67"/>
    </row>
    <row r="27" spans="1:14" x14ac:dyDescent="0.35">
      <c r="L27" s="68"/>
      <c r="M27" s="69"/>
      <c r="N27" s="70"/>
    </row>
    <row r="28" spans="1:14" x14ac:dyDescent="0.35">
      <c r="L28" s="68"/>
      <c r="M28" s="69"/>
      <c r="N28" s="70"/>
    </row>
    <row r="29" spans="1:14" x14ac:dyDescent="0.35">
      <c r="L29" s="68"/>
      <c r="M29" s="69"/>
      <c r="N29" s="70"/>
    </row>
    <row r="30" spans="1:14" x14ac:dyDescent="0.35">
      <c r="L30" s="68"/>
      <c r="M30" s="69"/>
      <c r="N30" s="70"/>
    </row>
    <row r="31" spans="1:14" x14ac:dyDescent="0.35">
      <c r="L31" s="68"/>
      <c r="M31" s="69"/>
      <c r="N31" s="70"/>
    </row>
    <row r="32" spans="1:14" x14ac:dyDescent="0.35">
      <c r="L32" s="68"/>
      <c r="M32" s="69"/>
      <c r="N32" s="70"/>
    </row>
    <row r="33" spans="12:14" x14ac:dyDescent="0.35">
      <c r="L33" s="68"/>
      <c r="M33" s="69"/>
      <c r="N33" s="70"/>
    </row>
    <row r="34" spans="12:14" x14ac:dyDescent="0.35">
      <c r="L34" s="68"/>
      <c r="M34" s="69"/>
      <c r="N34" s="70"/>
    </row>
    <row r="35" spans="12:14" x14ac:dyDescent="0.35">
      <c r="L35" s="68"/>
      <c r="M35" s="69"/>
      <c r="N35" s="70"/>
    </row>
    <row r="36" spans="12:14" x14ac:dyDescent="0.35">
      <c r="L36" s="68"/>
      <c r="M36" s="69"/>
      <c r="N36" s="70"/>
    </row>
    <row r="37" spans="12:14" x14ac:dyDescent="0.35">
      <c r="L37" s="68"/>
      <c r="M37" s="69"/>
      <c r="N37" s="70"/>
    </row>
    <row r="38" spans="12:14" x14ac:dyDescent="0.35">
      <c r="L38" s="68"/>
      <c r="M38" s="69"/>
      <c r="N38" s="70"/>
    </row>
    <row r="39" spans="12:14" x14ac:dyDescent="0.35">
      <c r="L39" s="68"/>
      <c r="M39" s="69"/>
      <c r="N39" s="70"/>
    </row>
    <row r="40" spans="12:14" x14ac:dyDescent="0.35">
      <c r="L40" s="68"/>
      <c r="M40" s="69"/>
      <c r="N40" s="70"/>
    </row>
    <row r="41" spans="12:14" x14ac:dyDescent="0.35">
      <c r="L41" s="68"/>
      <c r="M41" s="69"/>
      <c r="N41" s="70"/>
    </row>
    <row r="42" spans="12:14" x14ac:dyDescent="0.35">
      <c r="L42" s="68"/>
      <c r="M42" s="69"/>
      <c r="N42" s="70"/>
    </row>
    <row r="43" spans="12:14" x14ac:dyDescent="0.35">
      <c r="L43" s="71"/>
      <c r="M43" s="72"/>
      <c r="N43" s="73"/>
    </row>
  </sheetData>
  <autoFilter ref="A1:G16" xr:uid="{16451186-7968-4922-BA22-76CA9001CA35}">
    <sortState xmlns:xlrd2="http://schemas.microsoft.com/office/spreadsheetml/2017/richdata2" ref="A2:G16">
      <sortCondition descending="1" ref="C1:C16"/>
    </sortState>
  </autoFilter>
  <conditionalFormatting sqref="C2:C26">
    <cfRule type="cellIs" dxfId="2" priority="4" operator="between">
      <formula>1</formula>
      <formula>33</formula>
    </cfRule>
    <cfRule type="cellIs" dxfId="1" priority="5" operator="between">
      <formula>34</formula>
      <formula>63</formula>
    </cfRule>
    <cfRule type="cellIs" dxfId="0" priority="6" operator="greaterThan">
      <formula>64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275719f-3899-419d-be87-0c25d6e2a7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04411B85266648A48840B08C583316" ma:contentTypeVersion="13" ma:contentTypeDescription="Create a new document." ma:contentTypeScope="" ma:versionID="20d45b816bc149a7c488fb910a40e376">
  <xsd:schema xmlns:xsd="http://www.w3.org/2001/XMLSchema" xmlns:xs="http://www.w3.org/2001/XMLSchema" xmlns:p="http://schemas.microsoft.com/office/2006/metadata/properties" xmlns:ns3="b275719f-3899-419d-be87-0c25d6e2a765" xmlns:ns4="b02a96a6-346c-47f9-9cc9-a04062cb64f3" targetNamespace="http://schemas.microsoft.com/office/2006/metadata/properties" ma:root="true" ma:fieldsID="53ef3b76c0d218aabab4b44687050668" ns3:_="" ns4:_="">
    <xsd:import namespace="b275719f-3899-419d-be87-0c25d6e2a765"/>
    <xsd:import namespace="b02a96a6-346c-47f9-9cc9-a04062cb64f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75719f-3899-419d-be87-0c25d6e2a7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2a96a6-346c-47f9-9cc9-a04062cb64f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0770A-D441-4733-96EE-CF6CDC3BFAEB}">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elements/1.1/"/>
    <ds:schemaRef ds:uri="b275719f-3899-419d-be87-0c25d6e2a765"/>
    <ds:schemaRef ds:uri="b02a96a6-346c-47f9-9cc9-a04062cb64f3"/>
    <ds:schemaRef ds:uri="http://purl.org/dc/dcmitype/"/>
    <ds:schemaRef ds:uri="http://purl.org/dc/terms/"/>
  </ds:schemaRefs>
</ds:datastoreItem>
</file>

<file path=customXml/itemProps2.xml><?xml version="1.0" encoding="utf-8"?>
<ds:datastoreItem xmlns:ds="http://schemas.openxmlformats.org/officeDocument/2006/customXml" ds:itemID="{A647EFB5-B114-4A11-AD71-9F93CE185BD6}">
  <ds:schemaRefs>
    <ds:schemaRef ds:uri="http://schemas.microsoft.com/sharepoint/v3/contenttype/forms"/>
  </ds:schemaRefs>
</ds:datastoreItem>
</file>

<file path=customXml/itemProps3.xml><?xml version="1.0" encoding="utf-8"?>
<ds:datastoreItem xmlns:ds="http://schemas.openxmlformats.org/officeDocument/2006/customXml" ds:itemID="{5D66FDB9-BA9B-4B63-ADD6-AC7F9B130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75719f-3899-419d-be87-0c25d6e2a765"/>
    <ds:schemaRef ds:uri="b02a96a6-346c-47f9-9cc9-a04062cb6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REGIONAL</vt:lpstr>
      <vt:lpstr>Sheet2</vt:lpstr>
      <vt:lpstr>Sheet3</vt:lpstr>
      <vt:lpstr>CC (5x5)</vt:lpstr>
      <vt:lpstr>Sheet4</vt:lpstr>
      <vt:lpstr>Sheet1</vt:lpstr>
      <vt:lpstr>'CC (5x5)'!Área_de_impresión</vt:lpstr>
      <vt:lpstr>REGIONAL!Área_de_impresión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wongca</dc:creator>
  <cp:lastModifiedBy>Shirley Torres</cp:lastModifiedBy>
  <cp:lastPrinted>2021-12-26T19:02:29Z</cp:lastPrinted>
  <dcterms:created xsi:type="dcterms:W3CDTF">2011-01-14T16:27:19Z</dcterms:created>
  <dcterms:modified xsi:type="dcterms:W3CDTF">2024-10-16T23:04:57Z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0x0101003D04411B85266648A48840B08C583316</vt:lpwstr>
  </property>
</Properties>
</file>